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2540" activeTab="1"/>
  </bookViews>
  <sheets>
    <sheet name="封面及清单说明" sheetId="7" r:id="rId1"/>
    <sheet name="钢筋" sheetId="6" r:id="rId2"/>
  </sheets>
  <definedNames>
    <definedName name="_xlnm._FilterDatabase" localSheetId="1" hidden="1">钢筋!$A$2:$P$317</definedName>
    <definedName name="_xlnm.Print_Titles" localSheetId="1">钢筋!$1:$2</definedName>
  </definedNames>
  <calcPr calcId="144525"/>
</workbook>
</file>

<file path=xl/calcChain.xml><?xml version="1.0" encoding="utf-8"?>
<calcChain xmlns="http://schemas.openxmlformats.org/spreadsheetml/2006/main">
  <c r="L314" i="6" l="1"/>
  <c r="J314" i="6"/>
  <c r="H314" i="6"/>
  <c r="P313" i="6"/>
  <c r="L313" i="6"/>
  <c r="J313" i="6"/>
  <c r="H313" i="6"/>
  <c r="P312" i="6"/>
  <c r="L312" i="6"/>
  <c r="J312" i="6"/>
  <c r="H312" i="6"/>
  <c r="P311" i="6"/>
  <c r="L311" i="6"/>
  <c r="J311" i="6"/>
  <c r="H311" i="6"/>
  <c r="P310" i="6"/>
  <c r="L310" i="6"/>
  <c r="J310" i="6"/>
  <c r="H310" i="6"/>
  <c r="P309" i="6"/>
  <c r="L309" i="6"/>
  <c r="J309" i="6"/>
  <c r="H309" i="6"/>
  <c r="L288" i="6"/>
  <c r="J288" i="6"/>
  <c r="H288" i="6"/>
  <c r="P287" i="6"/>
  <c r="L287" i="6"/>
  <c r="J287" i="6"/>
  <c r="H287" i="6"/>
  <c r="P286" i="6"/>
  <c r="L286" i="6"/>
  <c r="J286" i="6"/>
  <c r="H286" i="6"/>
  <c r="P285" i="6"/>
  <c r="L285" i="6"/>
  <c r="J285" i="6"/>
  <c r="H285" i="6"/>
  <c r="P284" i="6"/>
  <c r="L284" i="6"/>
  <c r="J284" i="6"/>
  <c r="H284" i="6"/>
  <c r="P283" i="6"/>
  <c r="L283" i="6"/>
  <c r="J283" i="6"/>
  <c r="H283" i="6"/>
  <c r="L262" i="6"/>
  <c r="J262" i="6"/>
  <c r="H262" i="6"/>
  <c r="P261" i="6"/>
  <c r="L261" i="6"/>
  <c r="J261" i="6"/>
  <c r="H261" i="6"/>
  <c r="P260" i="6"/>
  <c r="L260" i="6"/>
  <c r="J260" i="6"/>
  <c r="H260" i="6"/>
  <c r="P259" i="6"/>
  <c r="L259" i="6"/>
  <c r="J259" i="6"/>
  <c r="H259" i="6"/>
  <c r="P258" i="6"/>
  <c r="L258" i="6"/>
  <c r="J258" i="6"/>
  <c r="H258" i="6"/>
  <c r="P257" i="6"/>
  <c r="L257" i="6"/>
  <c r="J257" i="6"/>
  <c r="H257" i="6"/>
  <c r="L236" i="6"/>
  <c r="J236" i="6"/>
  <c r="H236" i="6"/>
  <c r="P235" i="6"/>
  <c r="L235" i="6"/>
  <c r="J235" i="6"/>
  <c r="H235" i="6"/>
  <c r="P234" i="6"/>
  <c r="L234" i="6"/>
  <c r="J234" i="6"/>
  <c r="H234" i="6"/>
  <c r="P233" i="6"/>
  <c r="L233" i="6"/>
  <c r="J233" i="6"/>
  <c r="H233" i="6"/>
  <c r="P232" i="6"/>
  <c r="L232" i="6"/>
  <c r="J232" i="6"/>
  <c r="H232" i="6"/>
  <c r="P231" i="6"/>
  <c r="L231" i="6"/>
  <c r="J231" i="6"/>
  <c r="H231" i="6"/>
  <c r="L210" i="6"/>
  <c r="J210" i="6"/>
  <c r="H210" i="6"/>
  <c r="P209" i="6"/>
  <c r="L209" i="6"/>
  <c r="J209" i="6"/>
  <c r="H209" i="6"/>
  <c r="P208" i="6"/>
  <c r="L208" i="6"/>
  <c r="J208" i="6"/>
  <c r="H208" i="6"/>
  <c r="P207" i="6"/>
  <c r="L207" i="6"/>
  <c r="J207" i="6"/>
  <c r="H207" i="6"/>
  <c r="P206" i="6"/>
  <c r="L206" i="6"/>
  <c r="J206" i="6"/>
  <c r="H206" i="6"/>
  <c r="P205" i="6"/>
  <c r="L205" i="6"/>
  <c r="J205" i="6"/>
  <c r="H205" i="6"/>
  <c r="L184" i="6"/>
  <c r="J184" i="6"/>
  <c r="H184" i="6"/>
  <c r="P183" i="6"/>
  <c r="L183" i="6"/>
  <c r="J183" i="6"/>
  <c r="H183" i="6"/>
  <c r="P182" i="6"/>
  <c r="L182" i="6"/>
  <c r="J182" i="6"/>
  <c r="H182" i="6"/>
  <c r="P181" i="6"/>
  <c r="L181" i="6"/>
  <c r="J181" i="6"/>
  <c r="H181" i="6"/>
  <c r="P180" i="6"/>
  <c r="L180" i="6"/>
  <c r="J180" i="6"/>
  <c r="H180" i="6"/>
  <c r="P179" i="6"/>
  <c r="L179" i="6"/>
  <c r="J179" i="6"/>
  <c r="H179" i="6"/>
  <c r="L158" i="6"/>
  <c r="J158" i="6"/>
  <c r="H158" i="6"/>
  <c r="P157" i="6"/>
  <c r="L157" i="6"/>
  <c r="J157" i="6"/>
  <c r="H157" i="6"/>
  <c r="P156" i="6"/>
  <c r="L156" i="6"/>
  <c r="J156" i="6"/>
  <c r="H156" i="6"/>
  <c r="P155" i="6"/>
  <c r="L155" i="6"/>
  <c r="J155" i="6"/>
  <c r="H155" i="6"/>
  <c r="P154" i="6"/>
  <c r="L154" i="6"/>
  <c r="J154" i="6"/>
  <c r="H154" i="6"/>
  <c r="P153" i="6"/>
  <c r="L153" i="6"/>
  <c r="J153" i="6"/>
  <c r="H153" i="6"/>
  <c r="L132" i="6"/>
  <c r="J132" i="6"/>
  <c r="H132" i="6"/>
  <c r="P131" i="6"/>
  <c r="L131" i="6"/>
  <c r="J131" i="6"/>
  <c r="H131" i="6"/>
  <c r="P130" i="6"/>
  <c r="L130" i="6"/>
  <c r="J130" i="6"/>
  <c r="H130" i="6"/>
  <c r="P129" i="6"/>
  <c r="L129" i="6"/>
  <c r="J129" i="6"/>
  <c r="H129" i="6"/>
  <c r="P128" i="6"/>
  <c r="L128" i="6"/>
  <c r="J128" i="6"/>
  <c r="H128" i="6"/>
  <c r="P127" i="6"/>
  <c r="L127" i="6"/>
  <c r="J127" i="6"/>
  <c r="H127" i="6"/>
  <c r="H104" i="6"/>
  <c r="L106" i="6"/>
  <c r="J106" i="6"/>
  <c r="H106" i="6"/>
  <c r="P105" i="6"/>
  <c r="L105" i="6"/>
  <c r="J105" i="6"/>
  <c r="H105" i="6"/>
  <c r="P103" i="6"/>
  <c r="L103" i="6"/>
  <c r="J103" i="6"/>
  <c r="H103" i="6"/>
  <c r="P102" i="6"/>
  <c r="L102" i="6"/>
  <c r="J102" i="6"/>
  <c r="H102" i="6"/>
  <c r="P101" i="6"/>
  <c r="L101" i="6"/>
  <c r="J101" i="6"/>
  <c r="H101" i="6"/>
  <c r="P100" i="6"/>
  <c r="L100" i="6"/>
  <c r="J100" i="6"/>
  <c r="H100" i="6"/>
  <c r="L79" i="6"/>
  <c r="J79" i="6"/>
  <c r="H79" i="6"/>
  <c r="P78" i="6"/>
  <c r="L78" i="6"/>
  <c r="J78" i="6"/>
  <c r="H78" i="6"/>
  <c r="P77" i="6"/>
  <c r="L77" i="6"/>
  <c r="J77" i="6"/>
  <c r="H77" i="6"/>
  <c r="P76" i="6"/>
  <c r="L76" i="6"/>
  <c r="J76" i="6"/>
  <c r="H76" i="6"/>
  <c r="P75" i="6"/>
  <c r="L75" i="6"/>
  <c r="J75" i="6"/>
  <c r="H75" i="6"/>
  <c r="P74" i="6"/>
  <c r="L74" i="6"/>
  <c r="J74" i="6"/>
  <c r="H74" i="6"/>
  <c r="L53" i="6"/>
  <c r="J53" i="6"/>
  <c r="H53" i="6"/>
  <c r="P52" i="6"/>
  <c r="L52" i="6"/>
  <c r="J52" i="6"/>
  <c r="H52" i="6"/>
  <c r="P51" i="6"/>
  <c r="L51" i="6"/>
  <c r="J51" i="6"/>
  <c r="H51" i="6"/>
  <c r="P50" i="6"/>
  <c r="L50" i="6"/>
  <c r="J50" i="6"/>
  <c r="H50" i="6"/>
  <c r="P49" i="6"/>
  <c r="L49" i="6"/>
  <c r="J49" i="6"/>
  <c r="H49" i="6"/>
  <c r="P48" i="6"/>
  <c r="L48" i="6"/>
  <c r="J48" i="6"/>
  <c r="H48" i="6"/>
  <c r="L26" i="6"/>
  <c r="L27" i="6"/>
  <c r="P26" i="6"/>
  <c r="P25" i="6"/>
  <c r="L25" i="6"/>
  <c r="J25" i="6"/>
  <c r="H25" i="6"/>
  <c r="L24" i="6"/>
  <c r="P24" i="6"/>
  <c r="L23" i="6" l="1"/>
  <c r="P23" i="6"/>
  <c r="L22" i="6"/>
  <c r="P22" i="6"/>
  <c r="L4" i="6" l="1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3" i="6"/>
  <c r="J308" i="6" l="1"/>
  <c r="H308" i="6"/>
  <c r="J307" i="6"/>
  <c r="H307" i="6"/>
  <c r="J306" i="6"/>
  <c r="H306" i="6"/>
  <c r="J305" i="6"/>
  <c r="H305" i="6"/>
  <c r="J304" i="6"/>
  <c r="H304" i="6"/>
  <c r="J303" i="6"/>
  <c r="H303" i="6"/>
  <c r="J302" i="6"/>
  <c r="H302" i="6"/>
  <c r="J301" i="6"/>
  <c r="H301" i="6"/>
  <c r="J300" i="6"/>
  <c r="H300" i="6"/>
  <c r="J299" i="6"/>
  <c r="H299" i="6"/>
  <c r="J298" i="6"/>
  <c r="H298" i="6"/>
  <c r="J297" i="6"/>
  <c r="H297" i="6"/>
  <c r="J296" i="6"/>
  <c r="H296" i="6"/>
  <c r="J295" i="6"/>
  <c r="H295" i="6"/>
  <c r="J294" i="6"/>
  <c r="H294" i="6"/>
  <c r="J293" i="6"/>
  <c r="H293" i="6"/>
  <c r="J292" i="6"/>
  <c r="H292" i="6"/>
  <c r="J291" i="6"/>
  <c r="H291" i="6"/>
  <c r="J290" i="6"/>
  <c r="H290" i="6"/>
  <c r="J282" i="6"/>
  <c r="H282" i="6"/>
  <c r="J281" i="6"/>
  <c r="H281" i="6"/>
  <c r="J280" i="6"/>
  <c r="H280" i="6"/>
  <c r="J279" i="6"/>
  <c r="H279" i="6"/>
  <c r="J278" i="6"/>
  <c r="H278" i="6"/>
  <c r="J277" i="6"/>
  <c r="H277" i="6"/>
  <c r="J276" i="6"/>
  <c r="H276" i="6"/>
  <c r="J275" i="6"/>
  <c r="H275" i="6"/>
  <c r="J274" i="6"/>
  <c r="H274" i="6"/>
  <c r="J273" i="6"/>
  <c r="H273" i="6"/>
  <c r="J272" i="6"/>
  <c r="H272" i="6"/>
  <c r="J271" i="6"/>
  <c r="H271" i="6"/>
  <c r="J270" i="6"/>
  <c r="H270" i="6"/>
  <c r="J269" i="6"/>
  <c r="H269" i="6"/>
  <c r="J268" i="6"/>
  <c r="H268" i="6"/>
  <c r="J267" i="6"/>
  <c r="H267" i="6"/>
  <c r="J266" i="6"/>
  <c r="H266" i="6"/>
  <c r="J265" i="6"/>
  <c r="H265" i="6"/>
  <c r="J264" i="6"/>
  <c r="H264" i="6"/>
  <c r="J256" i="6"/>
  <c r="H256" i="6"/>
  <c r="J255" i="6"/>
  <c r="H255" i="6"/>
  <c r="J254" i="6"/>
  <c r="H254" i="6"/>
  <c r="J253" i="6"/>
  <c r="H253" i="6"/>
  <c r="J252" i="6"/>
  <c r="H252" i="6"/>
  <c r="J251" i="6"/>
  <c r="H251" i="6"/>
  <c r="J250" i="6"/>
  <c r="H250" i="6"/>
  <c r="J249" i="6"/>
  <c r="H249" i="6"/>
  <c r="J248" i="6"/>
  <c r="H248" i="6"/>
  <c r="J247" i="6"/>
  <c r="H247" i="6"/>
  <c r="J246" i="6"/>
  <c r="H246" i="6"/>
  <c r="J245" i="6"/>
  <c r="H245" i="6"/>
  <c r="J244" i="6"/>
  <c r="H244" i="6"/>
  <c r="J243" i="6"/>
  <c r="H243" i="6"/>
  <c r="J242" i="6"/>
  <c r="H242" i="6"/>
  <c r="J241" i="6"/>
  <c r="H241" i="6"/>
  <c r="J240" i="6"/>
  <c r="H240" i="6"/>
  <c r="J239" i="6"/>
  <c r="H239" i="6"/>
  <c r="J238" i="6"/>
  <c r="H238" i="6"/>
  <c r="J230" i="6"/>
  <c r="H230" i="6"/>
  <c r="J229" i="6"/>
  <c r="H229" i="6"/>
  <c r="J228" i="6"/>
  <c r="H228" i="6"/>
  <c r="J227" i="6"/>
  <c r="H227" i="6"/>
  <c r="J226" i="6"/>
  <c r="H226" i="6"/>
  <c r="J225" i="6"/>
  <c r="H225" i="6"/>
  <c r="J224" i="6"/>
  <c r="H224" i="6"/>
  <c r="J223" i="6"/>
  <c r="H223" i="6"/>
  <c r="J222" i="6"/>
  <c r="H222" i="6"/>
  <c r="J221" i="6"/>
  <c r="H221" i="6"/>
  <c r="J220" i="6"/>
  <c r="H220" i="6"/>
  <c r="J219" i="6"/>
  <c r="H219" i="6"/>
  <c r="J218" i="6"/>
  <c r="H218" i="6"/>
  <c r="J217" i="6"/>
  <c r="H217" i="6"/>
  <c r="J216" i="6"/>
  <c r="H216" i="6"/>
  <c r="J215" i="6"/>
  <c r="H215" i="6"/>
  <c r="J214" i="6"/>
  <c r="H214" i="6"/>
  <c r="J213" i="6"/>
  <c r="H213" i="6"/>
  <c r="J212" i="6"/>
  <c r="H212" i="6"/>
  <c r="J204" i="6"/>
  <c r="H204" i="6"/>
  <c r="J203" i="6"/>
  <c r="H203" i="6"/>
  <c r="J202" i="6"/>
  <c r="H202" i="6"/>
  <c r="J201" i="6"/>
  <c r="H201" i="6"/>
  <c r="J200" i="6"/>
  <c r="H200" i="6"/>
  <c r="J199" i="6"/>
  <c r="H199" i="6"/>
  <c r="J198" i="6"/>
  <c r="H198" i="6"/>
  <c r="J197" i="6"/>
  <c r="H197" i="6"/>
  <c r="J196" i="6"/>
  <c r="H196" i="6"/>
  <c r="J195" i="6"/>
  <c r="H195" i="6"/>
  <c r="J194" i="6"/>
  <c r="H194" i="6"/>
  <c r="J193" i="6"/>
  <c r="H193" i="6"/>
  <c r="J192" i="6"/>
  <c r="H192" i="6"/>
  <c r="J191" i="6"/>
  <c r="H191" i="6"/>
  <c r="J190" i="6"/>
  <c r="H190" i="6"/>
  <c r="J189" i="6"/>
  <c r="H189" i="6"/>
  <c r="J188" i="6"/>
  <c r="H188" i="6"/>
  <c r="J187" i="6"/>
  <c r="H187" i="6"/>
  <c r="J186" i="6"/>
  <c r="H186" i="6"/>
  <c r="J178" i="6"/>
  <c r="H178" i="6"/>
  <c r="J177" i="6"/>
  <c r="H177" i="6"/>
  <c r="J176" i="6"/>
  <c r="H176" i="6"/>
  <c r="J175" i="6"/>
  <c r="H175" i="6"/>
  <c r="J174" i="6"/>
  <c r="H174" i="6"/>
  <c r="J173" i="6"/>
  <c r="H173" i="6"/>
  <c r="J172" i="6"/>
  <c r="H172" i="6"/>
  <c r="J171" i="6"/>
  <c r="H171" i="6"/>
  <c r="J170" i="6"/>
  <c r="H170" i="6"/>
  <c r="J169" i="6"/>
  <c r="H169" i="6"/>
  <c r="J168" i="6"/>
  <c r="H168" i="6"/>
  <c r="J167" i="6"/>
  <c r="H167" i="6"/>
  <c r="J166" i="6"/>
  <c r="H166" i="6"/>
  <c r="J165" i="6"/>
  <c r="H165" i="6"/>
  <c r="J164" i="6"/>
  <c r="H164" i="6"/>
  <c r="J163" i="6"/>
  <c r="H163" i="6"/>
  <c r="J162" i="6"/>
  <c r="H162" i="6"/>
  <c r="J161" i="6"/>
  <c r="H161" i="6"/>
  <c r="J160" i="6"/>
  <c r="H160" i="6"/>
  <c r="J152" i="6"/>
  <c r="H152" i="6"/>
  <c r="J151" i="6"/>
  <c r="H151" i="6"/>
  <c r="J150" i="6"/>
  <c r="H150" i="6"/>
  <c r="J149" i="6"/>
  <c r="H149" i="6"/>
  <c r="J148" i="6"/>
  <c r="H148" i="6"/>
  <c r="J147" i="6"/>
  <c r="H147" i="6"/>
  <c r="J146" i="6"/>
  <c r="H146" i="6"/>
  <c r="J145" i="6"/>
  <c r="H145" i="6"/>
  <c r="J144" i="6"/>
  <c r="H144" i="6"/>
  <c r="J143" i="6"/>
  <c r="H143" i="6"/>
  <c r="J142" i="6"/>
  <c r="H142" i="6"/>
  <c r="J141" i="6"/>
  <c r="H141" i="6"/>
  <c r="J140" i="6"/>
  <c r="H140" i="6"/>
  <c r="J139" i="6"/>
  <c r="H139" i="6"/>
  <c r="J138" i="6"/>
  <c r="H138" i="6"/>
  <c r="J137" i="6"/>
  <c r="H137" i="6"/>
  <c r="J136" i="6"/>
  <c r="H136" i="6"/>
  <c r="J135" i="6"/>
  <c r="H135" i="6"/>
  <c r="J134" i="6"/>
  <c r="H134" i="6"/>
  <c r="J126" i="6"/>
  <c r="H126" i="6"/>
  <c r="J125" i="6"/>
  <c r="H125" i="6"/>
  <c r="J124" i="6"/>
  <c r="H124" i="6"/>
  <c r="J123" i="6"/>
  <c r="H123" i="6"/>
  <c r="J122" i="6"/>
  <c r="H122" i="6"/>
  <c r="J121" i="6"/>
  <c r="H121" i="6"/>
  <c r="J120" i="6"/>
  <c r="H120" i="6"/>
  <c r="J119" i="6"/>
  <c r="H119" i="6"/>
  <c r="J118" i="6"/>
  <c r="H118" i="6"/>
  <c r="J117" i="6"/>
  <c r="H117" i="6"/>
  <c r="J116" i="6"/>
  <c r="H116" i="6"/>
  <c r="J115" i="6"/>
  <c r="H115" i="6"/>
  <c r="J114" i="6"/>
  <c r="H114" i="6"/>
  <c r="J113" i="6"/>
  <c r="H113" i="6"/>
  <c r="J112" i="6"/>
  <c r="H112" i="6"/>
  <c r="J111" i="6"/>
  <c r="H111" i="6"/>
  <c r="J110" i="6"/>
  <c r="H110" i="6"/>
  <c r="J109" i="6"/>
  <c r="H109" i="6"/>
  <c r="J108" i="6"/>
  <c r="H108" i="6"/>
  <c r="J99" i="6"/>
  <c r="H99" i="6"/>
  <c r="J98" i="6"/>
  <c r="H98" i="6"/>
  <c r="J97" i="6"/>
  <c r="H97" i="6"/>
  <c r="J96" i="6"/>
  <c r="H96" i="6"/>
  <c r="J95" i="6"/>
  <c r="H95" i="6"/>
  <c r="J94" i="6"/>
  <c r="H94" i="6"/>
  <c r="J93" i="6"/>
  <c r="H93" i="6"/>
  <c r="J92" i="6"/>
  <c r="H92" i="6"/>
  <c r="J91" i="6"/>
  <c r="H91" i="6"/>
  <c r="J90" i="6"/>
  <c r="H90" i="6"/>
  <c r="J89" i="6"/>
  <c r="H89" i="6"/>
  <c r="J88" i="6"/>
  <c r="H88" i="6"/>
  <c r="J87" i="6"/>
  <c r="H87" i="6"/>
  <c r="J86" i="6"/>
  <c r="H86" i="6"/>
  <c r="J85" i="6"/>
  <c r="H85" i="6"/>
  <c r="J84" i="6"/>
  <c r="H84" i="6"/>
  <c r="J83" i="6"/>
  <c r="H83" i="6"/>
  <c r="J82" i="6"/>
  <c r="H82" i="6"/>
  <c r="J81" i="6"/>
  <c r="H81" i="6"/>
  <c r="J73" i="6"/>
  <c r="H73" i="6"/>
  <c r="J72" i="6"/>
  <c r="H72" i="6"/>
  <c r="J71" i="6"/>
  <c r="H71" i="6"/>
  <c r="J70" i="6"/>
  <c r="H70" i="6"/>
  <c r="J69" i="6"/>
  <c r="H69" i="6"/>
  <c r="J68" i="6"/>
  <c r="H68" i="6"/>
  <c r="J67" i="6"/>
  <c r="H67" i="6"/>
  <c r="J66" i="6"/>
  <c r="H66" i="6"/>
  <c r="J65" i="6"/>
  <c r="H65" i="6"/>
  <c r="J64" i="6"/>
  <c r="H64" i="6"/>
  <c r="J63" i="6"/>
  <c r="H63" i="6"/>
  <c r="J62" i="6"/>
  <c r="H62" i="6"/>
  <c r="J61" i="6"/>
  <c r="H61" i="6"/>
  <c r="J60" i="6"/>
  <c r="H60" i="6"/>
  <c r="J59" i="6"/>
  <c r="H59" i="6"/>
  <c r="J58" i="6"/>
  <c r="H58" i="6"/>
  <c r="J57" i="6"/>
  <c r="H57" i="6"/>
  <c r="J56" i="6"/>
  <c r="H56" i="6"/>
  <c r="J55" i="6"/>
  <c r="H55" i="6"/>
  <c r="J47" i="6"/>
  <c r="H47" i="6"/>
  <c r="J46" i="6"/>
  <c r="H46" i="6"/>
  <c r="J45" i="6"/>
  <c r="H45" i="6"/>
  <c r="J44" i="6"/>
  <c r="H44" i="6"/>
  <c r="J43" i="6"/>
  <c r="H43" i="6"/>
  <c r="J42" i="6"/>
  <c r="H42" i="6"/>
  <c r="J41" i="6"/>
  <c r="H41" i="6"/>
  <c r="J40" i="6"/>
  <c r="H40" i="6"/>
  <c r="J39" i="6"/>
  <c r="H39" i="6"/>
  <c r="J38" i="6"/>
  <c r="H38" i="6"/>
  <c r="J37" i="6"/>
  <c r="H37" i="6"/>
  <c r="J36" i="6"/>
  <c r="H36" i="6"/>
  <c r="J35" i="6"/>
  <c r="H35" i="6"/>
  <c r="J34" i="6"/>
  <c r="H34" i="6"/>
  <c r="J33" i="6"/>
  <c r="H33" i="6"/>
  <c r="J32" i="6"/>
  <c r="H32" i="6"/>
  <c r="J31" i="6"/>
  <c r="H31" i="6"/>
  <c r="J30" i="6"/>
  <c r="H30" i="6"/>
  <c r="J29" i="6"/>
  <c r="H29" i="6"/>
  <c r="J27" i="6"/>
  <c r="H27" i="6"/>
  <c r="J26" i="6"/>
  <c r="H26" i="6"/>
  <c r="J24" i="6"/>
  <c r="H24" i="6"/>
  <c r="J23" i="6"/>
  <c r="H23" i="6"/>
  <c r="J22" i="6"/>
  <c r="H22" i="6"/>
  <c r="P21" i="6"/>
  <c r="J21" i="6"/>
  <c r="H21" i="6"/>
  <c r="P20" i="6"/>
  <c r="J20" i="6"/>
  <c r="H20" i="6"/>
  <c r="P19" i="6"/>
  <c r="J19" i="6"/>
  <c r="H19" i="6"/>
  <c r="P18" i="6"/>
  <c r="J18" i="6"/>
  <c r="H18" i="6"/>
  <c r="P17" i="6"/>
  <c r="J17" i="6"/>
  <c r="H17" i="6"/>
  <c r="P16" i="6"/>
  <c r="J16" i="6"/>
  <c r="H16" i="6"/>
  <c r="P15" i="6"/>
  <c r="J15" i="6"/>
  <c r="H15" i="6"/>
  <c r="P14" i="6"/>
  <c r="J14" i="6"/>
  <c r="H14" i="6"/>
  <c r="P13" i="6"/>
  <c r="J13" i="6"/>
  <c r="H13" i="6"/>
  <c r="P12" i="6"/>
  <c r="J12" i="6"/>
  <c r="H12" i="6"/>
  <c r="P11" i="6"/>
  <c r="J11" i="6"/>
  <c r="H11" i="6"/>
  <c r="P10" i="6"/>
  <c r="J10" i="6"/>
  <c r="H10" i="6"/>
  <c r="P9" i="6"/>
  <c r="J9" i="6"/>
  <c r="H9" i="6"/>
  <c r="P8" i="6"/>
  <c r="J8" i="6"/>
  <c r="H8" i="6"/>
  <c r="P7" i="6"/>
  <c r="J7" i="6"/>
  <c r="H7" i="6"/>
  <c r="P6" i="6"/>
  <c r="J6" i="6"/>
  <c r="H6" i="6"/>
  <c r="P5" i="6"/>
  <c r="J5" i="6"/>
  <c r="H5" i="6"/>
  <c r="P4" i="6"/>
  <c r="J4" i="6"/>
  <c r="H4" i="6"/>
  <c r="P3" i="6"/>
  <c r="J3" i="6"/>
  <c r="H3" i="6"/>
  <c r="J80" i="6" l="1"/>
  <c r="J54" i="6"/>
  <c r="J107" i="6"/>
  <c r="J315" i="6"/>
  <c r="J133" i="6"/>
  <c r="J159" i="6"/>
  <c r="J185" i="6"/>
  <c r="J211" i="6"/>
  <c r="J237" i="6"/>
  <c r="J263" i="6"/>
  <c r="J289" i="6"/>
  <c r="H28" i="6"/>
  <c r="H54" i="6"/>
  <c r="H80" i="6"/>
  <c r="J28" i="6"/>
  <c r="H107" i="6"/>
  <c r="H133" i="6"/>
  <c r="H159" i="6"/>
  <c r="H185" i="6"/>
  <c r="H211" i="6"/>
  <c r="H237" i="6"/>
  <c r="H263" i="6"/>
  <c r="H289" i="6"/>
  <c r="H315" i="6"/>
  <c r="J316" i="6" l="1"/>
  <c r="H316" i="6"/>
</calcChain>
</file>

<file path=xl/sharedStrings.xml><?xml version="1.0" encoding="utf-8"?>
<sst xmlns="http://schemas.openxmlformats.org/spreadsheetml/2006/main" count="741" uniqueCount="68">
  <si>
    <t>二〇二二年三月</t>
  </si>
  <si>
    <t>清单说明</t>
  </si>
  <si>
    <t>1、计量采用中华人民共和国法定计量单位。
2、除非合同另有规定，清单中有标价的材料单价均包含材料出厂费、运杂费、通行费、税金、利润等所有与材料相关费用，以及合同明示或暗示的所有责任、义务和一般风险。
3、清单单价不含卸货费用。
4、清单所列数量均为预估数量，不作为实际结算的依据，结算数量以实际发生为准。
5、清单单价保留小数点后二位，金额保留整数，各项金额均以人民币（元）计算。
6、清单单价含13%税率。
7、所有报价均不得大于最高限价。</t>
  </si>
  <si>
    <t>序号</t>
  </si>
  <si>
    <t>规格型号</t>
  </si>
  <si>
    <t>单位</t>
  </si>
  <si>
    <t>数量</t>
  </si>
  <si>
    <t>最高限价（含13%税金）</t>
  </si>
  <si>
    <t>报价
（含13%税金）</t>
  </si>
  <si>
    <t>报价金额
（元）</t>
  </si>
  <si>
    <t>备注</t>
  </si>
  <si>
    <t>地区
名称</t>
  </si>
  <si>
    <t>材料
名称</t>
  </si>
  <si>
    <t>2.24日钢筋网价</t>
  </si>
  <si>
    <t>钢厂</t>
  </si>
  <si>
    <t>一、衡阳</t>
  </si>
  <si>
    <t>钢筋</t>
  </si>
  <si>
    <t>HRB400 Φ6</t>
  </si>
  <si>
    <t>t</t>
  </si>
  <si>
    <t>湘钢</t>
  </si>
  <si>
    <t>盘螺</t>
  </si>
  <si>
    <t>HRB400 Φ8</t>
  </si>
  <si>
    <t>HRB400 Φ10</t>
  </si>
  <si>
    <t>HRB400 Φ12</t>
  </si>
  <si>
    <t>涟钢</t>
  </si>
  <si>
    <t>HRB400 Φ14</t>
  </si>
  <si>
    <t>HRB400 Φ16</t>
  </si>
  <si>
    <t>HRB400 Φ18</t>
  </si>
  <si>
    <t>HRB400 Φ20</t>
  </si>
  <si>
    <t>HRB400 Φ22</t>
  </si>
  <si>
    <t>HRB400 Φ25</t>
  </si>
  <si>
    <t>HRB400 Φ28</t>
  </si>
  <si>
    <t>HRB400 Φ32</t>
  </si>
  <si>
    <t>HPB300 Φ6</t>
  </si>
  <si>
    <t>高线</t>
  </si>
  <si>
    <t>HPB300 Φ8-10</t>
  </si>
  <si>
    <t>HRB500 Φ14</t>
  </si>
  <si>
    <t>HRB500 Φ16</t>
  </si>
  <si>
    <t>HRB500 Φ18</t>
  </si>
  <si>
    <t>HRB500 Φ20</t>
  </si>
  <si>
    <t>HRB500 Φ25</t>
  </si>
  <si>
    <t>Φ50*5</t>
  </si>
  <si>
    <t>工字钢</t>
  </si>
  <si>
    <t>20#</t>
  </si>
  <si>
    <t>镀锌角钢</t>
  </si>
  <si>
    <t>钢板</t>
  </si>
  <si>
    <t>小  计</t>
  </si>
  <si>
    <t>二、湘潭</t>
  </si>
  <si>
    <t>三、邵阳</t>
  </si>
  <si>
    <t>四、怀化</t>
  </si>
  <si>
    <t>钢管柱</t>
  </si>
  <si>
    <t>五、长沙</t>
  </si>
  <si>
    <t>六、株洲</t>
  </si>
  <si>
    <t>七、岳阳</t>
  </si>
  <si>
    <t>八、湘西</t>
  </si>
  <si>
    <t>九、娄底</t>
  </si>
  <si>
    <t>十、常德</t>
  </si>
  <si>
    <t>十一、张家界</t>
  </si>
  <si>
    <t>十二、益阳</t>
  </si>
  <si>
    <t>最高限价
金额（元）</t>
    <phoneticPr fontId="8" type="noConversion"/>
  </si>
  <si>
    <t>2022年养护伸缩缝、快速水泥混凝土、冷补料、抗裂贴、灌缝胶、钢筋材料采购清单
（最高限价）</t>
    <phoneticPr fontId="8" type="noConversion"/>
  </si>
  <si>
    <t>镀锌管</t>
    <phoneticPr fontId="8" type="noConversion"/>
  </si>
  <si>
    <t>Q355C（4-40mm）</t>
    <phoneticPr fontId="8" type="noConversion"/>
  </si>
  <si>
    <t>Q235 75*75*8</t>
    <phoneticPr fontId="8" type="noConversion"/>
  </si>
  <si>
    <t xml:space="preserve">说明：
1、本表中最高限价含13%增值税金，运输到指定施工现场。
2、钢板Q235B（14-20mm）、Q355C（4-40mm）最高限价为包含了构件制作的材料损耗、加工费（激光切割下料、滚筒成型、锚固孔位定位开孔、焊接成品四道工序）、废料回收的综合单价。
3、钢筋调价机制：
①以2022年2月24日15点50分原材料螺纹钢、圆钢、钢板、线材等品名在《我的钢铁网》（https://www.mysteel.com/）公布的长沙市场建筑钢材价格行情中的各相应规格、材质、产地/钢厂的价格为浮动基准价（a）。
②具体项目下单日同网查询原材料螺纹钢、圆钢、钢板、线材等品名的长沙市场建筑钢材价格行情中的各相应规格、材质、产地/钢厂的价格为（b）。如当日出现多个价格，则取相应最低单价；如为经销商供货，则根据其代理的钢厂进行查询。
③波动值=b-a（原材料基准价上涨，波动值为正值，下跌波动值为负值）
④材料价格调整为：签约合同单价+波动值。
</t>
    <phoneticPr fontId="8" type="noConversion"/>
  </si>
  <si>
    <r>
      <rPr>
        <sz val="14"/>
        <rFont val="黑体"/>
        <family val="3"/>
        <charset val="134"/>
      </rPr>
      <t>湖南高速养护工程有限公司
湖南省高速公路集团有限公司养护分公司</t>
    </r>
    <r>
      <rPr>
        <sz val="16"/>
        <rFont val="黑体"/>
        <family val="3"/>
        <charset val="134"/>
      </rPr>
      <t xml:space="preserve">
</t>
    </r>
    <r>
      <rPr>
        <sz val="18"/>
        <rFont val="黑体"/>
        <family val="3"/>
        <charset val="134"/>
      </rPr>
      <t>2022年养护项目钢筋材料采购清单（最高限价）</t>
    </r>
    <phoneticPr fontId="8" type="noConversion"/>
  </si>
  <si>
    <t>Q235 50*50*5</t>
    <phoneticPr fontId="8" type="noConversion"/>
  </si>
  <si>
    <t>Q235B(14-20mm)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</si>
</sst>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7" formatCode="0.00_);[Red]\(0.00\)"/>
    <numFmt numFmtId="178" formatCode="0_);[Red]\(0\)"/>
  </numFmts>
  <fonts count="19">
    <font>
      <sz val="11"/>
      <color theme="1"/>
      <name val="宋体"/>
      <charset val="134"/>
      <scheme val="minor"/>
    </font>
    <font>
      <sz val="11"/>
      <color rgb="FF000000"/>
      <name val="等线"/>
      <family val="3"/>
      <charset val="134"/>
    </font>
    <font>
      <sz val="16"/>
      <color rgb="FF000000"/>
      <name val="宋体"/>
      <family val="3"/>
      <charset val="134"/>
    </font>
    <font>
      <sz val="18"/>
      <color rgb="FF000000"/>
      <name val="宋体"/>
      <family val="3"/>
      <charset val="134"/>
    </font>
    <font>
      <sz val="24"/>
      <color rgb="FF000000"/>
      <name val="黑体"/>
      <family val="3"/>
      <charset val="134"/>
    </font>
    <font>
      <sz val="14"/>
      <color rgb="FF000000"/>
      <name val="宋体"/>
      <family val="3"/>
      <charset val="134"/>
    </font>
    <font>
      <sz val="14"/>
      <color rgb="FF00000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name val="黑体"/>
      <family val="3"/>
      <charset val="134"/>
    </font>
    <font>
      <sz val="10"/>
      <name val="黑体"/>
      <family val="3"/>
      <charset val="134"/>
    </font>
    <font>
      <sz val="22"/>
      <color rgb="FF000000"/>
      <name val="黑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4"/>
      <name val="黑体"/>
      <family val="3"/>
      <charset val="134"/>
    </font>
    <font>
      <sz val="18"/>
      <name val="黑体"/>
      <family val="3"/>
      <charset val="134"/>
    </font>
    <font>
      <sz val="9"/>
      <name val="黑体"/>
      <family val="3"/>
      <charset val="134"/>
    </font>
    <font>
      <b/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/>
  </cellStyleXfs>
  <cellXfs count="66">
    <xf numFmtId="0" fontId="0" fillId="0" borderId="0" xfId="0">
      <alignment vertical="center"/>
    </xf>
    <xf numFmtId="0" fontId="1" fillId="0" borderId="0" xfId="1" applyFont="1" applyAlignment="1">
      <alignment vertical="center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78" fontId="10" fillId="0" borderId="3" xfId="0" applyNumberFormat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7" fontId="10" fillId="0" borderId="3" xfId="0" applyNumberFormat="1" applyFont="1" applyBorder="1" applyAlignment="1">
      <alignment horizontal="center" vertical="center" wrapText="1"/>
    </xf>
    <xf numFmtId="178" fontId="16" fillId="0" borderId="3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177" fontId="8" fillId="0" borderId="5" xfId="0" applyNumberFormat="1" applyFont="1" applyBorder="1" applyAlignment="1">
      <alignment horizontal="right" vertical="center"/>
    </xf>
    <xf numFmtId="178" fontId="8" fillId="0" borderId="5" xfId="0" applyNumberFormat="1" applyFont="1" applyBorder="1" applyAlignment="1">
      <alignment horizontal="right" vertical="center"/>
    </xf>
    <xf numFmtId="177" fontId="8" fillId="0" borderId="5" xfId="0" applyNumberFormat="1" applyFont="1" applyBorder="1" applyAlignment="1" applyProtection="1">
      <alignment horizontal="right" vertical="center"/>
      <protection locked="0"/>
    </xf>
    <xf numFmtId="0" fontId="8" fillId="0" borderId="7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177" fontId="17" fillId="0" borderId="5" xfId="0" applyNumberFormat="1" applyFont="1" applyBorder="1" applyAlignment="1">
      <alignment horizontal="right" vertical="center"/>
    </xf>
    <xf numFmtId="178" fontId="17" fillId="0" borderId="5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right" vertical="center"/>
    </xf>
    <xf numFmtId="178" fontId="8" fillId="0" borderId="5" xfId="0" applyNumberFormat="1" applyFont="1" applyFill="1" applyBorder="1" applyAlignment="1">
      <alignment horizontal="right" vertical="center"/>
    </xf>
    <xf numFmtId="0" fontId="8" fillId="0" borderId="4" xfId="0" applyNumberFormat="1" applyFont="1" applyFill="1" applyBorder="1" applyAlignment="1">
      <alignment vertical="center" wrapText="1"/>
    </xf>
    <xf numFmtId="0" fontId="12" fillId="0" borderId="8" xfId="0" applyFont="1" applyBorder="1">
      <alignment vertical="center"/>
    </xf>
    <xf numFmtId="0" fontId="13" fillId="0" borderId="9" xfId="0" applyFont="1" applyBorder="1" applyAlignment="1">
      <alignment horizontal="center" vertical="center"/>
    </xf>
    <xf numFmtId="177" fontId="17" fillId="0" borderId="9" xfId="0" applyNumberFormat="1" applyFont="1" applyBorder="1" applyAlignment="1">
      <alignment horizontal="right" vertical="center"/>
    </xf>
    <xf numFmtId="177" fontId="18" fillId="0" borderId="9" xfId="0" applyNumberFormat="1" applyFont="1" applyBorder="1" applyAlignment="1">
      <alignment horizontal="right" vertical="center"/>
    </xf>
    <xf numFmtId="178" fontId="17" fillId="0" borderId="9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/>
    </xf>
    <xf numFmtId="177" fontId="12" fillId="0" borderId="0" xfId="0" applyNumberFormat="1" applyFont="1" applyAlignment="1">
      <alignment horizontal="right" vertical="center"/>
    </xf>
    <xf numFmtId="178" fontId="12" fillId="0" borderId="0" xfId="0" applyNumberFormat="1" applyFont="1" applyAlignment="1">
      <alignment horizontal="center" vertical="center"/>
    </xf>
    <xf numFmtId="178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77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77" fontId="17" fillId="0" borderId="5" xfId="0" applyNumberFormat="1" applyFont="1" applyBorder="1" applyAlignment="1" applyProtection="1">
      <alignment horizontal="right" vertical="center"/>
      <protection locked="0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57" fontId="3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</cellXfs>
  <cellStyles count="2">
    <cellStyle name="常规" xfId="0" builtinId="0"/>
    <cellStyle name="常规 1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opLeftCell="A25" workbookViewId="0">
      <selection activeCell="M4" sqref="M4"/>
    </sheetView>
  </sheetViews>
  <sheetFormatPr defaultColWidth="9" defaultRowHeight="14.4"/>
  <cols>
    <col min="1" max="16384" width="9" style="1"/>
  </cols>
  <sheetData>
    <row r="1" spans="1:9" ht="80.099999999999994" customHeight="1"/>
    <row r="2" spans="1:9" ht="80.099999999999994" customHeight="1"/>
    <row r="3" spans="1:9" ht="80.099999999999994" customHeight="1"/>
    <row r="4" spans="1:9" ht="99.9" customHeight="1">
      <c r="A4" s="52" t="s">
        <v>60</v>
      </c>
      <c r="B4" s="53"/>
      <c r="C4" s="53"/>
      <c r="D4" s="53"/>
      <c r="E4" s="53"/>
      <c r="F4" s="53"/>
      <c r="G4" s="53"/>
      <c r="H4" s="53"/>
      <c r="I4" s="53"/>
    </row>
    <row r="5" spans="1:9" ht="200.1" customHeight="1">
      <c r="B5" s="54"/>
      <c r="C5" s="54"/>
      <c r="D5" s="54"/>
      <c r="E5" s="54"/>
      <c r="F5" s="54"/>
      <c r="G5" s="54"/>
      <c r="H5" s="54"/>
    </row>
    <row r="6" spans="1:9" ht="20.100000000000001" customHeight="1">
      <c r="C6" s="2"/>
      <c r="D6" s="3"/>
      <c r="E6" s="3"/>
      <c r="F6" s="3"/>
      <c r="G6" s="3"/>
    </row>
    <row r="7" spans="1:9" ht="20.100000000000001" customHeight="1">
      <c r="C7" s="2"/>
      <c r="D7" s="3"/>
      <c r="E7" s="3"/>
      <c r="F7" s="3"/>
      <c r="G7" s="3"/>
    </row>
    <row r="8" spans="1:9" ht="20.100000000000001" customHeight="1">
      <c r="C8" s="2"/>
      <c r="D8" s="3"/>
      <c r="E8" s="3"/>
      <c r="F8" s="3"/>
      <c r="G8" s="3"/>
    </row>
    <row r="9" spans="1:9" ht="20.100000000000001" customHeight="1">
      <c r="C9" s="2"/>
      <c r="D9" s="3"/>
      <c r="E9" s="3"/>
      <c r="F9" s="3"/>
      <c r="G9" s="3"/>
    </row>
    <row r="10" spans="1:9" ht="20.100000000000001" customHeight="1">
      <c r="C10" s="2"/>
      <c r="D10" s="3"/>
      <c r="E10" s="3"/>
      <c r="F10" s="3"/>
      <c r="G10" s="3"/>
    </row>
    <row r="11" spans="1:9" ht="34.5" customHeight="1">
      <c r="C11" s="55" t="s">
        <v>0</v>
      </c>
      <c r="D11" s="56"/>
      <c r="E11" s="56"/>
      <c r="F11" s="56"/>
      <c r="G11" s="56"/>
    </row>
    <row r="22" spans="1:9" ht="50.1" customHeight="1">
      <c r="A22" s="57" t="s">
        <v>1</v>
      </c>
      <c r="B22" s="57"/>
      <c r="C22" s="57"/>
      <c r="D22" s="57"/>
      <c r="E22" s="57"/>
      <c r="F22" s="57"/>
      <c r="G22" s="57"/>
      <c r="H22" s="57"/>
      <c r="I22" s="57"/>
    </row>
    <row r="23" spans="1:9" ht="50.1" customHeight="1">
      <c r="A23" s="4"/>
      <c r="B23" s="4"/>
      <c r="C23" s="4"/>
      <c r="D23" s="4"/>
      <c r="E23" s="4"/>
      <c r="F23" s="4"/>
      <c r="G23" s="4"/>
      <c r="H23" s="4"/>
      <c r="I23" s="4"/>
    </row>
    <row r="24" spans="1:9" ht="264" customHeight="1">
      <c r="B24" s="51" t="s">
        <v>2</v>
      </c>
      <c r="C24" s="51"/>
      <c r="D24" s="51"/>
      <c r="E24" s="51"/>
      <c r="F24" s="51"/>
      <c r="G24" s="51"/>
      <c r="H24" s="51"/>
      <c r="I24" s="51"/>
    </row>
    <row r="25" spans="1:9" ht="122.25" customHeight="1">
      <c r="B25" s="51"/>
      <c r="C25" s="51"/>
      <c r="D25" s="51"/>
      <c r="E25" s="51"/>
      <c r="F25" s="51"/>
      <c r="G25" s="51"/>
      <c r="H25" s="51"/>
      <c r="I25" s="51"/>
    </row>
    <row r="26" spans="1:9" ht="30" customHeight="1">
      <c r="B26" s="49"/>
      <c r="C26" s="49"/>
      <c r="D26" s="49"/>
      <c r="E26" s="49"/>
      <c r="F26" s="49"/>
      <c r="G26" s="49"/>
      <c r="H26" s="49"/>
      <c r="I26" s="49"/>
    </row>
    <row r="27" spans="1:9" ht="30" customHeight="1">
      <c r="B27" s="49"/>
      <c r="C27" s="49"/>
      <c r="D27" s="49"/>
      <c r="E27" s="49"/>
      <c r="F27" s="49"/>
      <c r="G27" s="49"/>
      <c r="H27" s="49"/>
      <c r="I27" s="49"/>
    </row>
    <row r="28" spans="1:9" ht="50.1" customHeight="1">
      <c r="B28" s="50"/>
      <c r="C28" s="50"/>
      <c r="D28" s="50"/>
      <c r="E28" s="50"/>
      <c r="F28" s="50"/>
      <c r="G28" s="50"/>
      <c r="H28" s="50"/>
      <c r="I28" s="50"/>
    </row>
  </sheetData>
  <sheetProtection password="CF7A" sheet="1" objects="1" scenarios="1"/>
  <mergeCells count="8">
    <mergeCell ref="B27:I27"/>
    <mergeCell ref="B28:I28"/>
    <mergeCell ref="B24:I25"/>
    <mergeCell ref="A4:I4"/>
    <mergeCell ref="B5:H5"/>
    <mergeCell ref="C11:G11"/>
    <mergeCell ref="A22:I22"/>
    <mergeCell ref="B26:I26"/>
  </mergeCells>
  <phoneticPr fontId="8" type="noConversion"/>
  <printOptions horizontalCentered="1"/>
  <pageMargins left="0.70069444444444495" right="0.70069444444444495" top="0.75138888888888899" bottom="0.75138888888888899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5" sqref="I5"/>
    </sheetView>
  </sheetViews>
  <sheetFormatPr defaultColWidth="9" defaultRowHeight="14.4"/>
  <cols>
    <col min="1" max="1" width="7.6640625" style="39" customWidth="1"/>
    <col min="2" max="2" width="5.6640625" style="47" customWidth="1"/>
    <col min="3" max="3" width="7.6640625" style="40" customWidth="1"/>
    <col min="4" max="4" width="11.6640625" style="39" customWidth="1"/>
    <col min="5" max="5" width="5.6640625" style="18" customWidth="1"/>
    <col min="6" max="6" width="7.33203125" style="41" customWidth="1"/>
    <col min="7" max="7" width="9.6640625" style="41" customWidth="1"/>
    <col min="8" max="8" width="9.6640625" style="42" customWidth="1"/>
    <col min="9" max="9" width="9.6640625" style="41" customWidth="1"/>
    <col min="10" max="10" width="9.6640625" style="43" customWidth="1"/>
    <col min="11" max="11" width="6.6640625" style="9" customWidth="1"/>
    <col min="12" max="12" width="9.21875" style="18" hidden="1" customWidth="1"/>
    <col min="13" max="13" width="9" style="7" hidden="1" customWidth="1"/>
    <col min="14" max="14" width="9" style="6" hidden="1" customWidth="1"/>
    <col min="15" max="15" width="6.21875" style="18" hidden="1" customWidth="1"/>
    <col min="16" max="16" width="5.88671875" style="18" hidden="1" customWidth="1"/>
    <col min="17" max="19" width="9" style="18" hidden="1" customWidth="1"/>
    <col min="20" max="21" width="9" style="18" customWidth="1"/>
    <col min="22" max="16384" width="9" style="18"/>
  </cols>
  <sheetData>
    <row r="1" spans="1:19" s="11" customFormat="1" ht="80.099999999999994" customHeight="1" thickBot="1">
      <c r="A1" s="63" t="s">
        <v>65</v>
      </c>
      <c r="B1" s="63"/>
      <c r="C1" s="63"/>
      <c r="D1" s="63"/>
      <c r="E1" s="63"/>
      <c r="F1" s="63"/>
      <c r="G1" s="63"/>
      <c r="H1" s="63"/>
      <c r="I1" s="63"/>
      <c r="J1" s="63"/>
    </row>
    <row r="2" spans="1:19" ht="60" customHeight="1">
      <c r="A2" s="12" t="s">
        <v>11</v>
      </c>
      <c r="B2" s="13" t="s">
        <v>3</v>
      </c>
      <c r="C2" s="14" t="s">
        <v>12</v>
      </c>
      <c r="D2" s="13" t="s">
        <v>4</v>
      </c>
      <c r="E2" s="13" t="s">
        <v>5</v>
      </c>
      <c r="F2" s="15" t="s">
        <v>6</v>
      </c>
      <c r="G2" s="15" t="s">
        <v>7</v>
      </c>
      <c r="H2" s="5" t="s">
        <v>59</v>
      </c>
      <c r="I2" s="15" t="s">
        <v>8</v>
      </c>
      <c r="J2" s="16" t="s">
        <v>9</v>
      </c>
      <c r="K2" s="17" t="s">
        <v>10</v>
      </c>
      <c r="M2" s="7" t="s">
        <v>13</v>
      </c>
      <c r="N2" s="6" t="s">
        <v>14</v>
      </c>
      <c r="Q2" s="18">
        <v>2.2200000000000002</v>
      </c>
    </row>
    <row r="3" spans="1:19" s="8" customFormat="1" ht="20.100000000000001" customHeight="1">
      <c r="A3" s="61" t="s">
        <v>15</v>
      </c>
      <c r="B3" s="19">
        <v>1</v>
      </c>
      <c r="C3" s="59" t="s">
        <v>16</v>
      </c>
      <c r="D3" s="10" t="s">
        <v>17</v>
      </c>
      <c r="E3" s="20" t="s">
        <v>18</v>
      </c>
      <c r="F3" s="21">
        <v>1.9</v>
      </c>
      <c r="G3" s="21">
        <v>5896.0000000000009</v>
      </c>
      <c r="H3" s="22">
        <f t="shared" ref="H3:H27" si="0">F3*G3</f>
        <v>11202.400000000001</v>
      </c>
      <c r="I3" s="23"/>
      <c r="J3" s="22">
        <f>ROUND(F3*I3,0)</f>
        <v>0</v>
      </c>
      <c r="K3" s="24"/>
      <c r="L3" s="8">
        <f>M3*1.1</f>
        <v>5896.0000000000009</v>
      </c>
      <c r="M3" s="7">
        <v>5360</v>
      </c>
      <c r="N3" s="6" t="s">
        <v>19</v>
      </c>
      <c r="O3" s="8" t="s">
        <v>20</v>
      </c>
      <c r="P3" s="8">
        <f>G3-M3</f>
        <v>536.00000000000091</v>
      </c>
      <c r="S3" s="8">
        <v>5910</v>
      </c>
    </row>
    <row r="4" spans="1:19" s="8" customFormat="1" ht="20.100000000000001" customHeight="1">
      <c r="A4" s="61"/>
      <c r="B4" s="19">
        <v>2</v>
      </c>
      <c r="C4" s="59"/>
      <c r="D4" s="10" t="s">
        <v>21</v>
      </c>
      <c r="E4" s="20" t="s">
        <v>18</v>
      </c>
      <c r="F4" s="21">
        <v>2.6</v>
      </c>
      <c r="G4" s="21">
        <v>5478</v>
      </c>
      <c r="H4" s="22">
        <f t="shared" si="0"/>
        <v>14242.800000000001</v>
      </c>
      <c r="I4" s="23"/>
      <c r="J4" s="22">
        <f t="shared" ref="J4:J27" si="1">ROUND(F4*I4,0)</f>
        <v>0</v>
      </c>
      <c r="K4" s="24"/>
      <c r="L4" s="8">
        <f t="shared" ref="L4:L25" si="2">M4*1.1</f>
        <v>5478</v>
      </c>
      <c r="M4" s="7">
        <v>4980</v>
      </c>
      <c r="N4" s="6" t="s">
        <v>19</v>
      </c>
      <c r="O4" s="8" t="s">
        <v>20</v>
      </c>
      <c r="P4" s="8">
        <f t="shared" ref="P4:P24" si="3">G4-M4</f>
        <v>498</v>
      </c>
      <c r="S4" s="8">
        <v>5530</v>
      </c>
    </row>
    <row r="5" spans="1:19" s="8" customFormat="1" ht="20.100000000000001" customHeight="1">
      <c r="A5" s="61"/>
      <c r="B5" s="19">
        <v>3</v>
      </c>
      <c r="C5" s="59"/>
      <c r="D5" s="10" t="s">
        <v>22</v>
      </c>
      <c r="E5" s="20" t="s">
        <v>18</v>
      </c>
      <c r="F5" s="21">
        <v>0.4</v>
      </c>
      <c r="G5" s="21">
        <v>5478</v>
      </c>
      <c r="H5" s="22">
        <f t="shared" si="0"/>
        <v>2191.2000000000003</v>
      </c>
      <c r="I5" s="23"/>
      <c r="J5" s="22">
        <f t="shared" si="1"/>
        <v>0</v>
      </c>
      <c r="K5" s="24"/>
      <c r="L5" s="8">
        <f t="shared" si="2"/>
        <v>5478</v>
      </c>
      <c r="M5" s="7">
        <v>4980</v>
      </c>
      <c r="N5" s="6" t="s">
        <v>19</v>
      </c>
      <c r="O5" s="8" t="s">
        <v>20</v>
      </c>
      <c r="P5" s="8">
        <f t="shared" si="3"/>
        <v>498</v>
      </c>
      <c r="S5" s="8">
        <v>5530</v>
      </c>
    </row>
    <row r="6" spans="1:19" s="8" customFormat="1" ht="20.100000000000001" customHeight="1">
      <c r="A6" s="61"/>
      <c r="B6" s="19">
        <v>4</v>
      </c>
      <c r="C6" s="59"/>
      <c r="D6" s="10" t="s">
        <v>23</v>
      </c>
      <c r="E6" s="20" t="s">
        <v>18</v>
      </c>
      <c r="F6" s="21">
        <v>12</v>
      </c>
      <c r="G6" s="21">
        <v>5577</v>
      </c>
      <c r="H6" s="22">
        <f t="shared" si="0"/>
        <v>66924</v>
      </c>
      <c r="I6" s="23"/>
      <c r="J6" s="22">
        <f t="shared" si="1"/>
        <v>0</v>
      </c>
      <c r="K6" s="24"/>
      <c r="L6" s="8">
        <f t="shared" si="2"/>
        <v>5577</v>
      </c>
      <c r="M6" s="7">
        <v>5070</v>
      </c>
      <c r="N6" s="6" t="s">
        <v>24</v>
      </c>
      <c r="P6" s="8">
        <f t="shared" si="3"/>
        <v>507</v>
      </c>
      <c r="Q6" s="8">
        <v>5120</v>
      </c>
      <c r="R6" s="8">
        <v>6451.5</v>
      </c>
      <c r="S6" s="8">
        <v>5610</v>
      </c>
    </row>
    <row r="7" spans="1:19" s="8" customFormat="1" ht="20.100000000000001" customHeight="1">
      <c r="A7" s="61"/>
      <c r="B7" s="19">
        <v>5</v>
      </c>
      <c r="C7" s="59"/>
      <c r="D7" s="10" t="s">
        <v>25</v>
      </c>
      <c r="E7" s="20" t="s">
        <v>18</v>
      </c>
      <c r="F7" s="21">
        <v>2.9</v>
      </c>
      <c r="G7" s="21">
        <v>5511</v>
      </c>
      <c r="H7" s="22">
        <f t="shared" si="0"/>
        <v>15981.9</v>
      </c>
      <c r="I7" s="23"/>
      <c r="J7" s="22">
        <f t="shared" si="1"/>
        <v>0</v>
      </c>
      <c r="K7" s="24"/>
      <c r="L7" s="8">
        <f t="shared" si="2"/>
        <v>5511</v>
      </c>
      <c r="M7" s="7">
        <v>5010</v>
      </c>
      <c r="N7" s="6" t="s">
        <v>24</v>
      </c>
      <c r="P7" s="8">
        <f t="shared" si="3"/>
        <v>501</v>
      </c>
      <c r="Q7" s="8">
        <v>5060</v>
      </c>
      <c r="S7" s="8">
        <v>5550</v>
      </c>
    </row>
    <row r="8" spans="1:19" s="8" customFormat="1" ht="20.100000000000001" customHeight="1">
      <c r="A8" s="61"/>
      <c r="B8" s="19">
        <v>6</v>
      </c>
      <c r="C8" s="59"/>
      <c r="D8" s="10" t="s">
        <v>26</v>
      </c>
      <c r="E8" s="20" t="s">
        <v>18</v>
      </c>
      <c r="F8" s="21">
        <v>13</v>
      </c>
      <c r="G8" s="21">
        <v>5489</v>
      </c>
      <c r="H8" s="22">
        <f t="shared" si="0"/>
        <v>71357</v>
      </c>
      <c r="I8" s="23"/>
      <c r="J8" s="22">
        <f t="shared" si="1"/>
        <v>0</v>
      </c>
      <c r="K8" s="24"/>
      <c r="L8" s="8">
        <f t="shared" si="2"/>
        <v>5489</v>
      </c>
      <c r="M8" s="7">
        <v>4990</v>
      </c>
      <c r="N8" s="6" t="s">
        <v>24</v>
      </c>
      <c r="P8" s="8">
        <f t="shared" si="3"/>
        <v>499</v>
      </c>
      <c r="S8" s="8">
        <v>5530</v>
      </c>
    </row>
    <row r="9" spans="1:19" s="8" customFormat="1" ht="20.100000000000001" customHeight="1">
      <c r="A9" s="61"/>
      <c r="B9" s="19">
        <v>7</v>
      </c>
      <c r="C9" s="59"/>
      <c r="D9" s="10" t="s">
        <v>27</v>
      </c>
      <c r="E9" s="20" t="s">
        <v>18</v>
      </c>
      <c r="F9" s="21">
        <v>1.5</v>
      </c>
      <c r="G9" s="21">
        <v>5379</v>
      </c>
      <c r="H9" s="22">
        <f t="shared" si="0"/>
        <v>8068.5</v>
      </c>
      <c r="I9" s="23"/>
      <c r="J9" s="22">
        <f t="shared" si="1"/>
        <v>0</v>
      </c>
      <c r="K9" s="24"/>
      <c r="L9" s="8">
        <f t="shared" si="2"/>
        <v>5379</v>
      </c>
      <c r="M9" s="7">
        <v>4890</v>
      </c>
      <c r="N9" s="6" t="s">
        <v>24</v>
      </c>
      <c r="P9" s="8">
        <f t="shared" si="3"/>
        <v>489</v>
      </c>
      <c r="S9" s="8">
        <v>5430</v>
      </c>
    </row>
    <row r="10" spans="1:19" s="8" customFormat="1" ht="20.100000000000001" customHeight="1">
      <c r="A10" s="61"/>
      <c r="B10" s="19">
        <v>8</v>
      </c>
      <c r="C10" s="59"/>
      <c r="D10" s="10" t="s">
        <v>28</v>
      </c>
      <c r="E10" s="20" t="s">
        <v>18</v>
      </c>
      <c r="F10" s="21">
        <v>1.9</v>
      </c>
      <c r="G10" s="21">
        <v>5456</v>
      </c>
      <c r="H10" s="22">
        <f t="shared" si="0"/>
        <v>10366.4</v>
      </c>
      <c r="I10" s="23"/>
      <c r="J10" s="22">
        <f t="shared" si="1"/>
        <v>0</v>
      </c>
      <c r="K10" s="24"/>
      <c r="L10" s="8">
        <f t="shared" si="2"/>
        <v>5456</v>
      </c>
      <c r="M10" s="7">
        <v>4960</v>
      </c>
      <c r="N10" s="6" t="s">
        <v>24</v>
      </c>
      <c r="P10" s="8">
        <f t="shared" si="3"/>
        <v>496</v>
      </c>
      <c r="S10" s="8">
        <v>5500</v>
      </c>
    </row>
    <row r="11" spans="1:19" s="8" customFormat="1" ht="20.100000000000001" customHeight="1">
      <c r="A11" s="61"/>
      <c r="B11" s="19">
        <v>9</v>
      </c>
      <c r="C11" s="59"/>
      <c r="D11" s="10" t="s">
        <v>29</v>
      </c>
      <c r="E11" s="20" t="s">
        <v>18</v>
      </c>
      <c r="F11" s="21">
        <v>5.9</v>
      </c>
      <c r="G11" s="21">
        <v>5379</v>
      </c>
      <c r="H11" s="22">
        <f t="shared" si="0"/>
        <v>31736.100000000002</v>
      </c>
      <c r="I11" s="23"/>
      <c r="J11" s="22">
        <f t="shared" si="1"/>
        <v>0</v>
      </c>
      <c r="K11" s="24"/>
      <c r="L11" s="8">
        <f t="shared" si="2"/>
        <v>5379</v>
      </c>
      <c r="M11" s="7">
        <v>4890</v>
      </c>
      <c r="N11" s="6" t="s">
        <v>24</v>
      </c>
      <c r="P11" s="8">
        <f t="shared" si="3"/>
        <v>489</v>
      </c>
      <c r="S11" s="8">
        <v>5430</v>
      </c>
    </row>
    <row r="12" spans="1:19" s="8" customFormat="1" ht="20.100000000000001" customHeight="1">
      <c r="A12" s="61"/>
      <c r="B12" s="19">
        <v>10</v>
      </c>
      <c r="C12" s="59"/>
      <c r="D12" s="10" t="s">
        <v>30</v>
      </c>
      <c r="E12" s="20" t="s">
        <v>18</v>
      </c>
      <c r="F12" s="21">
        <v>2.7</v>
      </c>
      <c r="G12" s="21">
        <v>5456</v>
      </c>
      <c r="H12" s="22">
        <f t="shared" si="0"/>
        <v>14731.2</v>
      </c>
      <c r="I12" s="23"/>
      <c r="J12" s="22">
        <f t="shared" si="1"/>
        <v>0</v>
      </c>
      <c r="K12" s="24"/>
      <c r="L12" s="8">
        <f t="shared" si="2"/>
        <v>5456</v>
      </c>
      <c r="M12" s="7">
        <v>4960</v>
      </c>
      <c r="N12" s="6" t="s">
        <v>24</v>
      </c>
      <c r="P12" s="8">
        <f t="shared" si="3"/>
        <v>496</v>
      </c>
      <c r="S12" s="8">
        <v>5500</v>
      </c>
    </row>
    <row r="13" spans="1:19" s="8" customFormat="1" ht="20.100000000000001" customHeight="1">
      <c r="A13" s="61"/>
      <c r="B13" s="19">
        <v>11</v>
      </c>
      <c r="C13" s="59"/>
      <c r="D13" s="10" t="s">
        <v>31</v>
      </c>
      <c r="E13" s="20" t="s">
        <v>18</v>
      </c>
      <c r="F13" s="21">
        <v>5.3</v>
      </c>
      <c r="G13" s="21">
        <v>5599</v>
      </c>
      <c r="H13" s="22">
        <f t="shared" si="0"/>
        <v>29674.7</v>
      </c>
      <c r="I13" s="23"/>
      <c r="J13" s="22">
        <f t="shared" si="1"/>
        <v>0</v>
      </c>
      <c r="K13" s="24"/>
      <c r="L13" s="8">
        <f t="shared" si="2"/>
        <v>5599</v>
      </c>
      <c r="M13" s="7">
        <v>5090</v>
      </c>
      <c r="N13" s="6" t="s">
        <v>24</v>
      </c>
      <c r="P13" s="8">
        <f t="shared" si="3"/>
        <v>509</v>
      </c>
      <c r="S13" s="8">
        <v>5630</v>
      </c>
    </row>
    <row r="14" spans="1:19" s="8" customFormat="1" ht="20.100000000000001" customHeight="1">
      <c r="A14" s="61"/>
      <c r="B14" s="19">
        <v>12</v>
      </c>
      <c r="C14" s="59"/>
      <c r="D14" s="10" t="s">
        <v>32</v>
      </c>
      <c r="E14" s="20" t="s">
        <v>18</v>
      </c>
      <c r="F14" s="21">
        <v>1.1000000000000001</v>
      </c>
      <c r="G14" s="21">
        <v>5632</v>
      </c>
      <c r="H14" s="22">
        <f t="shared" si="0"/>
        <v>6195.2000000000007</v>
      </c>
      <c r="I14" s="23"/>
      <c r="J14" s="22">
        <f t="shared" si="1"/>
        <v>0</v>
      </c>
      <c r="K14" s="24"/>
      <c r="L14" s="8">
        <f t="shared" si="2"/>
        <v>5632</v>
      </c>
      <c r="M14" s="7">
        <v>5120</v>
      </c>
      <c r="N14" s="6" t="s">
        <v>24</v>
      </c>
      <c r="P14" s="8">
        <f t="shared" si="3"/>
        <v>512</v>
      </c>
      <c r="S14" s="8">
        <v>5660</v>
      </c>
    </row>
    <row r="15" spans="1:19" s="8" customFormat="1" ht="20.100000000000001" customHeight="1">
      <c r="A15" s="61"/>
      <c r="B15" s="19">
        <v>13</v>
      </c>
      <c r="C15" s="59"/>
      <c r="D15" s="10" t="s">
        <v>33</v>
      </c>
      <c r="E15" s="20" t="s">
        <v>18</v>
      </c>
      <c r="F15" s="21">
        <v>6.3</v>
      </c>
      <c r="G15" s="21">
        <v>5610</v>
      </c>
      <c r="H15" s="22">
        <f t="shared" si="0"/>
        <v>35343</v>
      </c>
      <c r="I15" s="23"/>
      <c r="J15" s="22">
        <f t="shared" si="1"/>
        <v>0</v>
      </c>
      <c r="K15" s="24"/>
      <c r="L15" s="8">
        <f t="shared" si="2"/>
        <v>5610</v>
      </c>
      <c r="M15" s="7">
        <v>5100</v>
      </c>
      <c r="N15" s="6" t="s">
        <v>19</v>
      </c>
      <c r="O15" s="8" t="s">
        <v>34</v>
      </c>
      <c r="P15" s="8">
        <f t="shared" si="3"/>
        <v>510</v>
      </c>
      <c r="Q15" s="8">
        <v>5150</v>
      </c>
      <c r="S15" s="8">
        <v>5650</v>
      </c>
    </row>
    <row r="16" spans="1:19" s="8" customFormat="1" ht="20.100000000000001" customHeight="1">
      <c r="A16" s="61"/>
      <c r="B16" s="19">
        <v>14</v>
      </c>
      <c r="C16" s="59"/>
      <c r="D16" s="10" t="s">
        <v>35</v>
      </c>
      <c r="E16" s="20" t="s">
        <v>18</v>
      </c>
      <c r="F16" s="21">
        <v>4</v>
      </c>
      <c r="G16" s="21">
        <v>5500</v>
      </c>
      <c r="H16" s="22">
        <f t="shared" si="0"/>
        <v>22000</v>
      </c>
      <c r="I16" s="23"/>
      <c r="J16" s="22">
        <f t="shared" si="1"/>
        <v>0</v>
      </c>
      <c r="K16" s="24"/>
      <c r="L16" s="8">
        <f t="shared" si="2"/>
        <v>5500</v>
      </c>
      <c r="M16" s="7">
        <v>5000</v>
      </c>
      <c r="N16" s="6" t="s">
        <v>19</v>
      </c>
      <c r="O16" s="8" t="s">
        <v>34</v>
      </c>
      <c r="P16" s="8">
        <f t="shared" si="3"/>
        <v>500</v>
      </c>
      <c r="Q16" s="8">
        <v>5050</v>
      </c>
      <c r="S16" s="8">
        <v>5550</v>
      </c>
    </row>
    <row r="17" spans="1:19" s="8" customFormat="1" ht="20.100000000000001" customHeight="1">
      <c r="A17" s="61"/>
      <c r="B17" s="19">
        <v>15</v>
      </c>
      <c r="C17" s="59"/>
      <c r="D17" s="10" t="s">
        <v>36</v>
      </c>
      <c r="E17" s="20" t="s">
        <v>18</v>
      </c>
      <c r="F17" s="21">
        <v>13</v>
      </c>
      <c r="G17" s="21">
        <v>5907.0000000000009</v>
      </c>
      <c r="H17" s="22">
        <f t="shared" si="0"/>
        <v>76791.000000000015</v>
      </c>
      <c r="I17" s="23"/>
      <c r="J17" s="22">
        <f t="shared" si="1"/>
        <v>0</v>
      </c>
      <c r="K17" s="24"/>
      <c r="L17" s="8">
        <f t="shared" si="2"/>
        <v>5907.0000000000009</v>
      </c>
      <c r="M17" s="7">
        <v>5370</v>
      </c>
      <c r="N17" s="6" t="s">
        <v>24</v>
      </c>
      <c r="P17" s="8">
        <f t="shared" si="3"/>
        <v>537.00000000000091</v>
      </c>
      <c r="S17" s="8">
        <v>5550</v>
      </c>
    </row>
    <row r="18" spans="1:19" s="8" customFormat="1" ht="20.100000000000001" customHeight="1">
      <c r="A18" s="61"/>
      <c r="B18" s="19">
        <v>16</v>
      </c>
      <c r="C18" s="59"/>
      <c r="D18" s="10" t="s">
        <v>37</v>
      </c>
      <c r="E18" s="20" t="s">
        <v>18</v>
      </c>
      <c r="F18" s="21">
        <v>22</v>
      </c>
      <c r="G18" s="21">
        <v>5874.0000000000009</v>
      </c>
      <c r="H18" s="22">
        <f t="shared" si="0"/>
        <v>129228.00000000001</v>
      </c>
      <c r="I18" s="23"/>
      <c r="J18" s="22">
        <f t="shared" si="1"/>
        <v>0</v>
      </c>
      <c r="K18" s="24"/>
      <c r="L18" s="8">
        <f t="shared" si="2"/>
        <v>5874.0000000000009</v>
      </c>
      <c r="M18" s="7">
        <v>5340</v>
      </c>
      <c r="N18" s="6" t="s">
        <v>24</v>
      </c>
      <c r="P18" s="8">
        <f t="shared" si="3"/>
        <v>534.00000000000091</v>
      </c>
      <c r="S18" s="8">
        <v>5530</v>
      </c>
    </row>
    <row r="19" spans="1:19" s="8" customFormat="1" ht="20.100000000000001" customHeight="1">
      <c r="A19" s="61"/>
      <c r="B19" s="19">
        <v>17</v>
      </c>
      <c r="C19" s="59"/>
      <c r="D19" s="10" t="s">
        <v>38</v>
      </c>
      <c r="E19" s="20" t="s">
        <v>18</v>
      </c>
      <c r="F19" s="21">
        <v>21</v>
      </c>
      <c r="G19" s="21">
        <v>5764.0000000000009</v>
      </c>
      <c r="H19" s="22">
        <f t="shared" si="0"/>
        <v>121044.00000000001</v>
      </c>
      <c r="I19" s="23"/>
      <c r="J19" s="22">
        <f t="shared" si="1"/>
        <v>0</v>
      </c>
      <c r="K19" s="24"/>
      <c r="L19" s="8">
        <f t="shared" si="2"/>
        <v>5764.0000000000009</v>
      </c>
      <c r="M19" s="7">
        <v>5240</v>
      </c>
      <c r="N19" s="6" t="s">
        <v>24</v>
      </c>
      <c r="P19" s="8">
        <f t="shared" si="3"/>
        <v>524.00000000000091</v>
      </c>
      <c r="S19" s="8">
        <v>5430</v>
      </c>
    </row>
    <row r="20" spans="1:19" s="8" customFormat="1" ht="20.100000000000001" customHeight="1">
      <c r="A20" s="61"/>
      <c r="B20" s="19">
        <v>18</v>
      </c>
      <c r="C20" s="59"/>
      <c r="D20" s="10" t="s">
        <v>39</v>
      </c>
      <c r="E20" s="20" t="s">
        <v>18</v>
      </c>
      <c r="F20" s="21">
        <v>19</v>
      </c>
      <c r="G20" s="21">
        <v>5819.0000000000009</v>
      </c>
      <c r="H20" s="22">
        <f t="shared" si="0"/>
        <v>110561.00000000001</v>
      </c>
      <c r="I20" s="23"/>
      <c r="J20" s="22">
        <f t="shared" si="1"/>
        <v>0</v>
      </c>
      <c r="K20" s="24"/>
      <c r="L20" s="8">
        <f t="shared" si="2"/>
        <v>5819.0000000000009</v>
      </c>
      <c r="M20" s="7">
        <v>5290</v>
      </c>
      <c r="N20" s="6" t="s">
        <v>24</v>
      </c>
      <c r="P20" s="8">
        <f t="shared" si="3"/>
        <v>529.00000000000091</v>
      </c>
      <c r="S20" s="8">
        <v>5500</v>
      </c>
    </row>
    <row r="21" spans="1:19" s="8" customFormat="1" ht="20.100000000000001" customHeight="1">
      <c r="A21" s="61"/>
      <c r="B21" s="19">
        <v>19</v>
      </c>
      <c r="C21" s="59"/>
      <c r="D21" s="10" t="s">
        <v>40</v>
      </c>
      <c r="E21" s="20" t="s">
        <v>18</v>
      </c>
      <c r="F21" s="21">
        <v>16</v>
      </c>
      <c r="G21" s="21">
        <v>5819.0000000000009</v>
      </c>
      <c r="H21" s="22">
        <f t="shared" si="0"/>
        <v>93104.000000000015</v>
      </c>
      <c r="I21" s="23"/>
      <c r="J21" s="22">
        <f t="shared" si="1"/>
        <v>0</v>
      </c>
      <c r="K21" s="24"/>
      <c r="L21" s="8">
        <f t="shared" si="2"/>
        <v>5819.0000000000009</v>
      </c>
      <c r="M21" s="7">
        <v>5290</v>
      </c>
      <c r="N21" s="6" t="s">
        <v>24</v>
      </c>
      <c r="P21" s="8">
        <f t="shared" si="3"/>
        <v>529.00000000000091</v>
      </c>
      <c r="S21" s="8">
        <v>5500</v>
      </c>
    </row>
    <row r="22" spans="1:19" s="8" customFormat="1" ht="20.100000000000001" customHeight="1">
      <c r="A22" s="61"/>
      <c r="B22" s="19">
        <v>20</v>
      </c>
      <c r="C22" s="25" t="s">
        <v>61</v>
      </c>
      <c r="D22" s="10" t="s">
        <v>41</v>
      </c>
      <c r="E22" s="20" t="s">
        <v>18</v>
      </c>
      <c r="F22" s="21">
        <v>2</v>
      </c>
      <c r="G22" s="21">
        <v>7139.0000000000009</v>
      </c>
      <c r="H22" s="22">
        <f t="shared" si="0"/>
        <v>14278.000000000002</v>
      </c>
      <c r="I22" s="23"/>
      <c r="J22" s="22">
        <f t="shared" si="1"/>
        <v>0</v>
      </c>
      <c r="K22" s="24"/>
      <c r="L22" s="8">
        <f t="shared" si="2"/>
        <v>7139.0000000000009</v>
      </c>
      <c r="M22" s="7">
        <v>6490</v>
      </c>
      <c r="N22" s="6"/>
      <c r="P22" s="8">
        <f t="shared" si="3"/>
        <v>649.00000000000091</v>
      </c>
      <c r="Q22" s="8">
        <v>6490</v>
      </c>
      <c r="S22" s="8">
        <v>6490</v>
      </c>
    </row>
    <row r="23" spans="1:19" s="8" customFormat="1" ht="20.100000000000001" customHeight="1">
      <c r="A23" s="61"/>
      <c r="B23" s="19">
        <v>21</v>
      </c>
      <c r="C23" s="25" t="s">
        <v>42</v>
      </c>
      <c r="D23" s="10" t="s">
        <v>43</v>
      </c>
      <c r="E23" s="20" t="s">
        <v>18</v>
      </c>
      <c r="F23" s="21">
        <v>3</v>
      </c>
      <c r="G23" s="21">
        <v>6182.0000000000009</v>
      </c>
      <c r="H23" s="22">
        <f t="shared" si="0"/>
        <v>18546.000000000004</v>
      </c>
      <c r="I23" s="23"/>
      <c r="J23" s="22">
        <f t="shared" si="1"/>
        <v>0</v>
      </c>
      <c r="K23" s="24"/>
      <c r="L23" s="8">
        <f t="shared" si="2"/>
        <v>6182.0000000000009</v>
      </c>
      <c r="M23" s="7">
        <v>5620</v>
      </c>
      <c r="N23" s="6"/>
      <c r="P23" s="8">
        <f t="shared" si="3"/>
        <v>562.00000000000091</v>
      </c>
      <c r="Q23" s="8">
        <v>5790</v>
      </c>
      <c r="S23" s="8">
        <v>5790</v>
      </c>
    </row>
    <row r="24" spans="1:19" s="8" customFormat="1" ht="20.100000000000001" customHeight="1">
      <c r="A24" s="61"/>
      <c r="B24" s="19">
        <v>22</v>
      </c>
      <c r="C24" s="25" t="s">
        <v>44</v>
      </c>
      <c r="D24" s="10" t="s">
        <v>66</v>
      </c>
      <c r="E24" s="20" t="s">
        <v>18</v>
      </c>
      <c r="F24" s="21">
        <v>1</v>
      </c>
      <c r="G24" s="21">
        <v>6072.0000000000009</v>
      </c>
      <c r="H24" s="22">
        <f t="shared" si="0"/>
        <v>6072.0000000000009</v>
      </c>
      <c r="I24" s="23"/>
      <c r="J24" s="22">
        <f t="shared" si="1"/>
        <v>0</v>
      </c>
      <c r="K24" s="24"/>
      <c r="L24" s="8">
        <f t="shared" si="2"/>
        <v>6072.0000000000009</v>
      </c>
      <c r="M24" s="7">
        <v>5520</v>
      </c>
      <c r="N24" s="6"/>
      <c r="P24" s="8">
        <f t="shared" si="3"/>
        <v>552.00000000000091</v>
      </c>
      <c r="Q24" s="8">
        <v>5290</v>
      </c>
      <c r="S24" s="8">
        <v>5290</v>
      </c>
    </row>
    <row r="25" spans="1:19" s="8" customFormat="1" ht="20.100000000000001" customHeight="1">
      <c r="A25" s="61"/>
      <c r="B25" s="19">
        <v>23</v>
      </c>
      <c r="C25" s="25" t="s">
        <v>44</v>
      </c>
      <c r="D25" s="10" t="s">
        <v>63</v>
      </c>
      <c r="E25" s="20" t="s">
        <v>18</v>
      </c>
      <c r="F25" s="21">
        <v>1</v>
      </c>
      <c r="G25" s="21">
        <v>6237.0000000000009</v>
      </c>
      <c r="H25" s="22">
        <f t="shared" ref="H25" si="4">F25*G25</f>
        <v>6237.0000000000009</v>
      </c>
      <c r="I25" s="23"/>
      <c r="J25" s="22">
        <f t="shared" ref="J25" si="5">ROUND(F25*I25,0)</f>
        <v>0</v>
      </c>
      <c r="K25" s="24"/>
      <c r="L25" s="8">
        <f t="shared" si="2"/>
        <v>6237.0000000000009</v>
      </c>
      <c r="M25" s="7">
        <v>5670</v>
      </c>
      <c r="N25" s="6"/>
      <c r="P25" s="8">
        <f t="shared" ref="P25:P26" si="6">G25-M25</f>
        <v>567.00000000000091</v>
      </c>
      <c r="Q25" s="8">
        <v>5290</v>
      </c>
      <c r="S25" s="8">
        <v>5290</v>
      </c>
    </row>
    <row r="26" spans="1:19" s="8" customFormat="1" ht="30" customHeight="1">
      <c r="A26" s="61"/>
      <c r="B26" s="19">
        <v>24</v>
      </c>
      <c r="C26" s="59" t="s">
        <v>45</v>
      </c>
      <c r="D26" s="10" t="s">
        <v>67</v>
      </c>
      <c r="E26" s="20" t="s">
        <v>18</v>
      </c>
      <c r="F26" s="21">
        <v>2</v>
      </c>
      <c r="G26" s="21">
        <v>9845</v>
      </c>
      <c r="H26" s="22">
        <f t="shared" si="0"/>
        <v>19690</v>
      </c>
      <c r="I26" s="23"/>
      <c r="J26" s="22">
        <f t="shared" si="1"/>
        <v>0</v>
      </c>
      <c r="K26" s="24"/>
      <c r="L26" s="8">
        <f>5170*1.1*1.15+1.15*3200-0.15*2500</f>
        <v>9845.0499999999993</v>
      </c>
      <c r="M26" s="7">
        <v>5170</v>
      </c>
      <c r="N26" s="6"/>
      <c r="P26" s="8">
        <f t="shared" si="6"/>
        <v>4675</v>
      </c>
      <c r="Q26" s="8">
        <v>5790</v>
      </c>
      <c r="S26" s="8">
        <v>5790</v>
      </c>
    </row>
    <row r="27" spans="1:19" s="8" customFormat="1" ht="30" customHeight="1">
      <c r="A27" s="61"/>
      <c r="B27" s="19">
        <v>25</v>
      </c>
      <c r="C27" s="59"/>
      <c r="D27" s="10" t="s">
        <v>62</v>
      </c>
      <c r="E27" s="20" t="s">
        <v>18</v>
      </c>
      <c r="F27" s="21">
        <v>231.6</v>
      </c>
      <c r="G27" s="21">
        <v>11945</v>
      </c>
      <c r="H27" s="22">
        <f t="shared" si="0"/>
        <v>2766462</v>
      </c>
      <c r="I27" s="23"/>
      <c r="J27" s="22">
        <f t="shared" si="1"/>
        <v>0</v>
      </c>
      <c r="K27" s="24"/>
      <c r="L27" s="8">
        <f>6830*1.1*1.15+1.15*3200-0.15*2500</f>
        <v>11944.95</v>
      </c>
      <c r="M27" s="7">
        <v>6830</v>
      </c>
      <c r="N27" s="6"/>
      <c r="Q27" s="8">
        <v>7590</v>
      </c>
      <c r="S27" s="8">
        <v>7590</v>
      </c>
    </row>
    <row r="28" spans="1:19" ht="20.100000000000001" customHeight="1">
      <c r="A28" s="61"/>
      <c r="B28" s="58" t="s">
        <v>46</v>
      </c>
      <c r="C28" s="58"/>
      <c r="D28" s="58"/>
      <c r="E28" s="19"/>
      <c r="F28" s="26"/>
      <c r="G28" s="26"/>
      <c r="H28" s="27">
        <f t="shared" ref="H28:J28" si="7">SUM(H3:H27)</f>
        <v>3702027.4</v>
      </c>
      <c r="I28" s="48"/>
      <c r="J28" s="27">
        <f t="shared" si="7"/>
        <v>0</v>
      </c>
      <c r="K28" s="28"/>
    </row>
    <row r="29" spans="1:19" s="8" customFormat="1" ht="20.100000000000001" customHeight="1">
      <c r="A29" s="61" t="s">
        <v>47</v>
      </c>
      <c r="B29" s="19">
        <v>1</v>
      </c>
      <c r="C29" s="59" t="s">
        <v>16</v>
      </c>
      <c r="D29" s="10" t="s">
        <v>17</v>
      </c>
      <c r="E29" s="20" t="s">
        <v>18</v>
      </c>
      <c r="F29" s="21">
        <v>2</v>
      </c>
      <c r="G29" s="21">
        <v>5896.0000000000009</v>
      </c>
      <c r="H29" s="22">
        <f t="shared" ref="H29:H53" si="8">F29*G29</f>
        <v>11792.000000000002</v>
      </c>
      <c r="I29" s="23"/>
      <c r="J29" s="22">
        <f>ROUND(F29*I29,0)</f>
        <v>0</v>
      </c>
      <c r="K29" s="24"/>
      <c r="M29" s="7"/>
      <c r="N29" s="6"/>
    </row>
    <row r="30" spans="1:19" s="8" customFormat="1" ht="20.100000000000001" customHeight="1">
      <c r="A30" s="61"/>
      <c r="B30" s="19">
        <v>2</v>
      </c>
      <c r="C30" s="59"/>
      <c r="D30" s="10" t="s">
        <v>21</v>
      </c>
      <c r="E30" s="20" t="s">
        <v>18</v>
      </c>
      <c r="F30" s="21">
        <v>6</v>
      </c>
      <c r="G30" s="21">
        <v>5478</v>
      </c>
      <c r="H30" s="22">
        <f t="shared" si="8"/>
        <v>32868</v>
      </c>
      <c r="I30" s="23"/>
      <c r="J30" s="22">
        <f t="shared" ref="J30:J53" si="9">ROUND(F30*I30,0)</f>
        <v>0</v>
      </c>
      <c r="K30" s="24"/>
      <c r="M30" s="7"/>
      <c r="N30" s="6"/>
    </row>
    <row r="31" spans="1:19" s="8" customFormat="1" ht="20.100000000000001" customHeight="1">
      <c r="A31" s="61"/>
      <c r="B31" s="19">
        <v>3</v>
      </c>
      <c r="C31" s="59"/>
      <c r="D31" s="10" t="s">
        <v>22</v>
      </c>
      <c r="E31" s="20" t="s">
        <v>18</v>
      </c>
      <c r="F31" s="21">
        <v>3</v>
      </c>
      <c r="G31" s="21">
        <v>5478</v>
      </c>
      <c r="H31" s="22">
        <f t="shared" si="8"/>
        <v>16434</v>
      </c>
      <c r="I31" s="23"/>
      <c r="J31" s="22">
        <f t="shared" si="9"/>
        <v>0</v>
      </c>
      <c r="K31" s="24"/>
      <c r="M31" s="7"/>
      <c r="N31" s="6"/>
    </row>
    <row r="32" spans="1:19" s="8" customFormat="1" ht="20.100000000000001" customHeight="1">
      <c r="A32" s="61"/>
      <c r="B32" s="19">
        <v>4</v>
      </c>
      <c r="C32" s="59"/>
      <c r="D32" s="10" t="s">
        <v>23</v>
      </c>
      <c r="E32" s="20" t="s">
        <v>18</v>
      </c>
      <c r="F32" s="21">
        <v>5.5</v>
      </c>
      <c r="G32" s="21">
        <v>5577</v>
      </c>
      <c r="H32" s="22">
        <f t="shared" si="8"/>
        <v>30673.5</v>
      </c>
      <c r="I32" s="23"/>
      <c r="J32" s="22">
        <f t="shared" si="9"/>
        <v>0</v>
      </c>
      <c r="K32" s="24"/>
      <c r="M32" s="7"/>
      <c r="N32" s="6"/>
    </row>
    <row r="33" spans="1:19" s="8" customFormat="1" ht="20.100000000000001" customHeight="1">
      <c r="A33" s="61"/>
      <c r="B33" s="19">
        <v>5</v>
      </c>
      <c r="C33" s="59"/>
      <c r="D33" s="10" t="s">
        <v>25</v>
      </c>
      <c r="E33" s="20" t="s">
        <v>18</v>
      </c>
      <c r="F33" s="21">
        <v>1.2</v>
      </c>
      <c r="G33" s="21">
        <v>5511</v>
      </c>
      <c r="H33" s="22">
        <f t="shared" si="8"/>
        <v>6613.2</v>
      </c>
      <c r="I33" s="23"/>
      <c r="J33" s="22">
        <f t="shared" si="9"/>
        <v>0</v>
      </c>
      <c r="K33" s="24"/>
      <c r="M33" s="7"/>
      <c r="N33" s="6"/>
    </row>
    <row r="34" spans="1:19" s="8" customFormat="1" ht="20.100000000000001" customHeight="1">
      <c r="A34" s="61"/>
      <c r="B34" s="19">
        <v>6</v>
      </c>
      <c r="C34" s="59"/>
      <c r="D34" s="10" t="s">
        <v>26</v>
      </c>
      <c r="E34" s="20" t="s">
        <v>18</v>
      </c>
      <c r="F34" s="21">
        <v>2.4</v>
      </c>
      <c r="G34" s="21">
        <v>5489</v>
      </c>
      <c r="H34" s="22">
        <f t="shared" si="8"/>
        <v>13173.6</v>
      </c>
      <c r="I34" s="23"/>
      <c r="J34" s="22">
        <f t="shared" si="9"/>
        <v>0</v>
      </c>
      <c r="K34" s="24"/>
      <c r="M34" s="7"/>
      <c r="N34" s="6"/>
    </row>
    <row r="35" spans="1:19" s="8" customFormat="1" ht="20.100000000000001" customHeight="1">
      <c r="A35" s="61"/>
      <c r="B35" s="19">
        <v>7</v>
      </c>
      <c r="C35" s="59"/>
      <c r="D35" s="10" t="s">
        <v>27</v>
      </c>
      <c r="E35" s="20" t="s">
        <v>18</v>
      </c>
      <c r="F35" s="21">
        <v>2</v>
      </c>
      <c r="G35" s="21">
        <v>5379</v>
      </c>
      <c r="H35" s="22">
        <f t="shared" si="8"/>
        <v>10758</v>
      </c>
      <c r="I35" s="23"/>
      <c r="J35" s="22">
        <f t="shared" si="9"/>
        <v>0</v>
      </c>
      <c r="K35" s="24"/>
      <c r="M35" s="7"/>
      <c r="N35" s="6"/>
    </row>
    <row r="36" spans="1:19" s="8" customFormat="1" ht="20.100000000000001" customHeight="1">
      <c r="A36" s="61"/>
      <c r="B36" s="19">
        <v>8</v>
      </c>
      <c r="C36" s="59"/>
      <c r="D36" s="10" t="s">
        <v>28</v>
      </c>
      <c r="E36" s="20" t="s">
        <v>18</v>
      </c>
      <c r="F36" s="21">
        <v>3.4</v>
      </c>
      <c r="G36" s="21">
        <v>5456</v>
      </c>
      <c r="H36" s="22">
        <f t="shared" si="8"/>
        <v>18550.399999999998</v>
      </c>
      <c r="I36" s="23"/>
      <c r="J36" s="22">
        <f t="shared" si="9"/>
        <v>0</v>
      </c>
      <c r="K36" s="24"/>
      <c r="M36" s="7"/>
      <c r="N36" s="6"/>
    </row>
    <row r="37" spans="1:19" s="8" customFormat="1" ht="20.100000000000001" customHeight="1">
      <c r="A37" s="61"/>
      <c r="B37" s="19">
        <v>9</v>
      </c>
      <c r="C37" s="59"/>
      <c r="D37" s="10" t="s">
        <v>29</v>
      </c>
      <c r="E37" s="20" t="s">
        <v>18</v>
      </c>
      <c r="F37" s="21">
        <v>2.4</v>
      </c>
      <c r="G37" s="21">
        <v>5379</v>
      </c>
      <c r="H37" s="22">
        <f t="shared" si="8"/>
        <v>12909.6</v>
      </c>
      <c r="I37" s="23"/>
      <c r="J37" s="22">
        <f t="shared" si="9"/>
        <v>0</v>
      </c>
      <c r="K37" s="24"/>
      <c r="M37" s="7"/>
      <c r="N37" s="6"/>
    </row>
    <row r="38" spans="1:19" s="8" customFormat="1" ht="20.100000000000001" customHeight="1">
      <c r="A38" s="61"/>
      <c r="B38" s="19">
        <v>10</v>
      </c>
      <c r="C38" s="59"/>
      <c r="D38" s="10" t="s">
        <v>30</v>
      </c>
      <c r="E38" s="20" t="s">
        <v>18</v>
      </c>
      <c r="F38" s="21">
        <v>3</v>
      </c>
      <c r="G38" s="21">
        <v>5456</v>
      </c>
      <c r="H38" s="22">
        <f t="shared" si="8"/>
        <v>16368</v>
      </c>
      <c r="I38" s="23"/>
      <c r="J38" s="22">
        <f t="shared" si="9"/>
        <v>0</v>
      </c>
      <c r="K38" s="24"/>
      <c r="M38" s="7"/>
      <c r="N38" s="6"/>
    </row>
    <row r="39" spans="1:19" s="8" customFormat="1" ht="20.100000000000001" customHeight="1">
      <c r="A39" s="61"/>
      <c r="B39" s="19">
        <v>11</v>
      </c>
      <c r="C39" s="59"/>
      <c r="D39" s="10" t="s">
        <v>31</v>
      </c>
      <c r="E39" s="20" t="s">
        <v>18</v>
      </c>
      <c r="F39" s="21">
        <v>9.1</v>
      </c>
      <c r="G39" s="21">
        <v>5599</v>
      </c>
      <c r="H39" s="22">
        <f t="shared" si="8"/>
        <v>50950.9</v>
      </c>
      <c r="I39" s="23"/>
      <c r="J39" s="22">
        <f t="shared" si="9"/>
        <v>0</v>
      </c>
      <c r="K39" s="24"/>
      <c r="M39" s="7"/>
      <c r="N39" s="6"/>
    </row>
    <row r="40" spans="1:19" s="8" customFormat="1" ht="20.100000000000001" customHeight="1">
      <c r="A40" s="61"/>
      <c r="B40" s="19">
        <v>12</v>
      </c>
      <c r="C40" s="59"/>
      <c r="D40" s="10" t="s">
        <v>32</v>
      </c>
      <c r="E40" s="20" t="s">
        <v>18</v>
      </c>
      <c r="F40" s="21">
        <v>3.2</v>
      </c>
      <c r="G40" s="21">
        <v>5632</v>
      </c>
      <c r="H40" s="22">
        <f t="shared" si="8"/>
        <v>18022.400000000001</v>
      </c>
      <c r="I40" s="23"/>
      <c r="J40" s="22">
        <f t="shared" si="9"/>
        <v>0</v>
      </c>
      <c r="K40" s="24"/>
      <c r="M40" s="7"/>
      <c r="N40" s="6"/>
    </row>
    <row r="41" spans="1:19" s="8" customFormat="1" ht="20.100000000000001" customHeight="1">
      <c r="A41" s="61"/>
      <c r="B41" s="19">
        <v>13</v>
      </c>
      <c r="C41" s="59"/>
      <c r="D41" s="10" t="s">
        <v>33</v>
      </c>
      <c r="E41" s="20" t="s">
        <v>18</v>
      </c>
      <c r="F41" s="21">
        <v>1.9</v>
      </c>
      <c r="G41" s="21">
        <v>5610</v>
      </c>
      <c r="H41" s="22">
        <f t="shared" si="8"/>
        <v>10659</v>
      </c>
      <c r="I41" s="23"/>
      <c r="J41" s="22">
        <f t="shared" si="9"/>
        <v>0</v>
      </c>
      <c r="K41" s="24"/>
      <c r="M41" s="7"/>
      <c r="N41" s="6"/>
    </row>
    <row r="42" spans="1:19" s="8" customFormat="1" ht="20.100000000000001" customHeight="1">
      <c r="A42" s="61"/>
      <c r="B42" s="19">
        <v>14</v>
      </c>
      <c r="C42" s="59"/>
      <c r="D42" s="10" t="s">
        <v>35</v>
      </c>
      <c r="E42" s="20" t="s">
        <v>18</v>
      </c>
      <c r="F42" s="21">
        <v>3.2</v>
      </c>
      <c r="G42" s="21">
        <v>5500</v>
      </c>
      <c r="H42" s="22">
        <f t="shared" si="8"/>
        <v>17600</v>
      </c>
      <c r="I42" s="23"/>
      <c r="J42" s="22">
        <f t="shared" si="9"/>
        <v>0</v>
      </c>
      <c r="K42" s="24"/>
      <c r="M42" s="7"/>
      <c r="N42" s="6"/>
    </row>
    <row r="43" spans="1:19" s="8" customFormat="1" ht="20.100000000000001" customHeight="1">
      <c r="A43" s="61"/>
      <c r="B43" s="19">
        <v>15</v>
      </c>
      <c r="C43" s="59"/>
      <c r="D43" s="10" t="s">
        <v>36</v>
      </c>
      <c r="E43" s="20" t="s">
        <v>18</v>
      </c>
      <c r="F43" s="21">
        <v>21.3</v>
      </c>
      <c r="G43" s="21">
        <v>5907.0000000000009</v>
      </c>
      <c r="H43" s="22">
        <f t="shared" si="8"/>
        <v>125819.10000000002</v>
      </c>
      <c r="I43" s="23"/>
      <c r="J43" s="22">
        <f t="shared" si="9"/>
        <v>0</v>
      </c>
      <c r="K43" s="24"/>
      <c r="M43" s="7"/>
      <c r="N43" s="6"/>
    </row>
    <row r="44" spans="1:19" s="8" customFormat="1" ht="20.100000000000001" customHeight="1">
      <c r="A44" s="61"/>
      <c r="B44" s="19">
        <v>16</v>
      </c>
      <c r="C44" s="59"/>
      <c r="D44" s="10" t="s">
        <v>37</v>
      </c>
      <c r="E44" s="20" t="s">
        <v>18</v>
      </c>
      <c r="F44" s="21">
        <v>15.89</v>
      </c>
      <c r="G44" s="21">
        <v>5874.0000000000009</v>
      </c>
      <c r="H44" s="22">
        <f t="shared" si="8"/>
        <v>93337.860000000015</v>
      </c>
      <c r="I44" s="23"/>
      <c r="J44" s="22">
        <f t="shared" si="9"/>
        <v>0</v>
      </c>
      <c r="K44" s="24"/>
      <c r="M44" s="7"/>
      <c r="N44" s="6"/>
    </row>
    <row r="45" spans="1:19" s="8" customFormat="1" ht="20.100000000000001" customHeight="1">
      <c r="A45" s="61"/>
      <c r="B45" s="19">
        <v>17</v>
      </c>
      <c r="C45" s="59"/>
      <c r="D45" s="10" t="s">
        <v>38</v>
      </c>
      <c r="E45" s="20" t="s">
        <v>18</v>
      </c>
      <c r="F45" s="21">
        <v>65.3</v>
      </c>
      <c r="G45" s="21">
        <v>5764.0000000000009</v>
      </c>
      <c r="H45" s="22">
        <f t="shared" si="8"/>
        <v>376389.20000000007</v>
      </c>
      <c r="I45" s="23"/>
      <c r="J45" s="22">
        <f t="shared" si="9"/>
        <v>0</v>
      </c>
      <c r="K45" s="24"/>
      <c r="M45" s="7"/>
      <c r="N45" s="6"/>
    </row>
    <row r="46" spans="1:19" s="8" customFormat="1" ht="20.100000000000001" customHeight="1">
      <c r="A46" s="61"/>
      <c r="B46" s="19">
        <v>18</v>
      </c>
      <c r="C46" s="59"/>
      <c r="D46" s="10" t="s">
        <v>39</v>
      </c>
      <c r="E46" s="20" t="s">
        <v>18</v>
      </c>
      <c r="F46" s="21">
        <v>16.899999999999999</v>
      </c>
      <c r="G46" s="21">
        <v>5819.0000000000009</v>
      </c>
      <c r="H46" s="22">
        <f t="shared" si="8"/>
        <v>98341.1</v>
      </c>
      <c r="I46" s="23"/>
      <c r="J46" s="22">
        <f t="shared" si="9"/>
        <v>0</v>
      </c>
      <c r="K46" s="24"/>
      <c r="M46" s="7"/>
      <c r="N46" s="6"/>
    </row>
    <row r="47" spans="1:19" s="8" customFormat="1" ht="20.100000000000001" customHeight="1">
      <c r="A47" s="61"/>
      <c r="B47" s="19">
        <v>19</v>
      </c>
      <c r="C47" s="59"/>
      <c r="D47" s="10" t="s">
        <v>40</v>
      </c>
      <c r="E47" s="20" t="s">
        <v>18</v>
      </c>
      <c r="F47" s="21">
        <v>16.899999999999999</v>
      </c>
      <c r="G47" s="21">
        <v>5819.0000000000009</v>
      </c>
      <c r="H47" s="22">
        <f t="shared" si="8"/>
        <v>98341.1</v>
      </c>
      <c r="I47" s="23"/>
      <c r="J47" s="22">
        <f t="shared" si="9"/>
        <v>0</v>
      </c>
      <c r="K47" s="24"/>
      <c r="M47" s="7"/>
      <c r="N47" s="6"/>
    </row>
    <row r="48" spans="1:19" s="8" customFormat="1" ht="20.100000000000001" customHeight="1">
      <c r="A48" s="61"/>
      <c r="B48" s="19">
        <v>20</v>
      </c>
      <c r="C48" s="25" t="s">
        <v>61</v>
      </c>
      <c r="D48" s="10" t="s">
        <v>41</v>
      </c>
      <c r="E48" s="20" t="s">
        <v>18</v>
      </c>
      <c r="F48" s="21">
        <v>2</v>
      </c>
      <c r="G48" s="21">
        <v>7139.0000000000009</v>
      </c>
      <c r="H48" s="22">
        <f t="shared" si="8"/>
        <v>14278.000000000002</v>
      </c>
      <c r="I48" s="23"/>
      <c r="J48" s="22">
        <f t="shared" si="9"/>
        <v>0</v>
      </c>
      <c r="K48" s="24"/>
      <c r="L48" s="8">
        <f t="shared" ref="L48:L51" si="10">M48*1.1</f>
        <v>7139.0000000000009</v>
      </c>
      <c r="M48" s="7">
        <v>6490</v>
      </c>
      <c r="N48" s="6"/>
      <c r="P48" s="8">
        <f t="shared" ref="P48:P52" si="11">G48-M48</f>
        <v>649.00000000000091</v>
      </c>
      <c r="Q48" s="8">
        <v>6490</v>
      </c>
      <c r="S48" s="8">
        <v>6490</v>
      </c>
    </row>
    <row r="49" spans="1:19" s="8" customFormat="1" ht="20.100000000000001" customHeight="1">
      <c r="A49" s="61"/>
      <c r="B49" s="19">
        <v>21</v>
      </c>
      <c r="C49" s="25" t="s">
        <v>42</v>
      </c>
      <c r="D49" s="10" t="s">
        <v>43</v>
      </c>
      <c r="E49" s="20" t="s">
        <v>18</v>
      </c>
      <c r="F49" s="21">
        <v>2</v>
      </c>
      <c r="G49" s="21">
        <v>6182.0000000000009</v>
      </c>
      <c r="H49" s="22">
        <f t="shared" si="8"/>
        <v>12364.000000000002</v>
      </c>
      <c r="I49" s="23"/>
      <c r="J49" s="22">
        <f t="shared" si="9"/>
        <v>0</v>
      </c>
      <c r="K49" s="24"/>
      <c r="L49" s="8">
        <f t="shared" si="10"/>
        <v>6182.0000000000009</v>
      </c>
      <c r="M49" s="7">
        <v>5620</v>
      </c>
      <c r="N49" s="6"/>
      <c r="P49" s="8">
        <f t="shared" si="11"/>
        <v>562.00000000000091</v>
      </c>
      <c r="Q49" s="8">
        <v>5790</v>
      </c>
      <c r="S49" s="8">
        <v>5790</v>
      </c>
    </row>
    <row r="50" spans="1:19" s="8" customFormat="1" ht="20.100000000000001" customHeight="1">
      <c r="A50" s="61"/>
      <c r="B50" s="19">
        <v>22</v>
      </c>
      <c r="C50" s="25" t="s">
        <v>44</v>
      </c>
      <c r="D50" s="10" t="s">
        <v>66</v>
      </c>
      <c r="E50" s="20" t="s">
        <v>18</v>
      </c>
      <c r="F50" s="21">
        <v>1.5</v>
      </c>
      <c r="G50" s="21">
        <v>6072.0000000000009</v>
      </c>
      <c r="H50" s="22">
        <f t="shared" si="8"/>
        <v>9108.0000000000018</v>
      </c>
      <c r="I50" s="23"/>
      <c r="J50" s="22">
        <f t="shared" si="9"/>
        <v>0</v>
      </c>
      <c r="K50" s="24"/>
      <c r="L50" s="8">
        <f t="shared" si="10"/>
        <v>6072.0000000000009</v>
      </c>
      <c r="M50" s="7">
        <v>5520</v>
      </c>
      <c r="N50" s="6"/>
      <c r="P50" s="8">
        <f t="shared" si="11"/>
        <v>552.00000000000091</v>
      </c>
      <c r="Q50" s="8">
        <v>5290</v>
      </c>
      <c r="S50" s="8">
        <v>5290</v>
      </c>
    </row>
    <row r="51" spans="1:19" s="8" customFormat="1" ht="20.100000000000001" customHeight="1">
      <c r="A51" s="61"/>
      <c r="B51" s="19">
        <v>23</v>
      </c>
      <c r="C51" s="25" t="s">
        <v>44</v>
      </c>
      <c r="D51" s="10" t="s">
        <v>63</v>
      </c>
      <c r="E51" s="20" t="s">
        <v>18</v>
      </c>
      <c r="F51" s="21">
        <v>1.5</v>
      </c>
      <c r="G51" s="21">
        <v>6237.0000000000009</v>
      </c>
      <c r="H51" s="22">
        <f t="shared" si="8"/>
        <v>9355.5000000000018</v>
      </c>
      <c r="I51" s="23"/>
      <c r="J51" s="22">
        <f t="shared" si="9"/>
        <v>0</v>
      </c>
      <c r="K51" s="24"/>
      <c r="L51" s="8">
        <f t="shared" si="10"/>
        <v>6237.0000000000009</v>
      </c>
      <c r="M51" s="7">
        <v>5670</v>
      </c>
      <c r="N51" s="6"/>
      <c r="P51" s="8">
        <f t="shared" si="11"/>
        <v>567.00000000000091</v>
      </c>
      <c r="Q51" s="8">
        <v>5290</v>
      </c>
      <c r="S51" s="8">
        <v>5290</v>
      </c>
    </row>
    <row r="52" spans="1:19" s="8" customFormat="1" ht="30" customHeight="1">
      <c r="A52" s="61"/>
      <c r="B52" s="19">
        <v>24</v>
      </c>
      <c r="C52" s="59" t="s">
        <v>45</v>
      </c>
      <c r="D52" s="10" t="s">
        <v>67</v>
      </c>
      <c r="E52" s="20" t="s">
        <v>18</v>
      </c>
      <c r="F52" s="21">
        <v>0.5</v>
      </c>
      <c r="G52" s="21">
        <v>9845</v>
      </c>
      <c r="H52" s="22">
        <f t="shared" si="8"/>
        <v>4922.5</v>
      </c>
      <c r="I52" s="23"/>
      <c r="J52" s="22">
        <f t="shared" si="9"/>
        <v>0</v>
      </c>
      <c r="K52" s="24"/>
      <c r="L52" s="8">
        <f>5170*1.1*1.15+1.15*3200-0.15*2500</f>
        <v>9845.0499999999993</v>
      </c>
      <c r="M52" s="7">
        <v>5170</v>
      </c>
      <c r="N52" s="6"/>
      <c r="P52" s="8">
        <f t="shared" si="11"/>
        <v>4675</v>
      </c>
      <c r="Q52" s="8">
        <v>5790</v>
      </c>
      <c r="S52" s="8">
        <v>5790</v>
      </c>
    </row>
    <row r="53" spans="1:19" s="8" customFormat="1" ht="30" customHeight="1">
      <c r="A53" s="61"/>
      <c r="B53" s="19">
        <v>25</v>
      </c>
      <c r="C53" s="59"/>
      <c r="D53" s="10" t="s">
        <v>62</v>
      </c>
      <c r="E53" s="20" t="s">
        <v>18</v>
      </c>
      <c r="F53" s="21">
        <v>43.5</v>
      </c>
      <c r="G53" s="21">
        <v>11945</v>
      </c>
      <c r="H53" s="22">
        <f t="shared" si="8"/>
        <v>519607.5</v>
      </c>
      <c r="I53" s="23"/>
      <c r="J53" s="22">
        <f t="shared" si="9"/>
        <v>0</v>
      </c>
      <c r="K53" s="24"/>
      <c r="L53" s="8">
        <f>6830*1.1*1.15+1.15*3200-0.15*2500</f>
        <v>11944.95</v>
      </c>
      <c r="M53" s="7">
        <v>6830</v>
      </c>
      <c r="N53" s="6"/>
      <c r="Q53" s="8">
        <v>7590</v>
      </c>
      <c r="S53" s="8">
        <v>7590</v>
      </c>
    </row>
    <row r="54" spans="1:19" ht="20.100000000000001" customHeight="1">
      <c r="A54" s="61"/>
      <c r="B54" s="58" t="s">
        <v>46</v>
      </c>
      <c r="C54" s="58"/>
      <c r="D54" s="58"/>
      <c r="E54" s="19"/>
      <c r="F54" s="26"/>
      <c r="G54" s="26"/>
      <c r="H54" s="27">
        <f>SUM(H29:H53)</f>
        <v>1629236.4600000002</v>
      </c>
      <c r="I54" s="48"/>
      <c r="J54" s="27">
        <f>SUM(J29:J53)</f>
        <v>0</v>
      </c>
      <c r="K54" s="28"/>
    </row>
    <row r="55" spans="1:19" s="8" customFormat="1" ht="20.100000000000001" customHeight="1">
      <c r="A55" s="61" t="s">
        <v>48</v>
      </c>
      <c r="B55" s="19">
        <v>1</v>
      </c>
      <c r="C55" s="59" t="s">
        <v>16</v>
      </c>
      <c r="D55" s="10" t="s">
        <v>17</v>
      </c>
      <c r="E55" s="20" t="s">
        <v>18</v>
      </c>
      <c r="F55" s="21">
        <v>0.56999999999999995</v>
      </c>
      <c r="G55" s="21">
        <v>5896.0000000000009</v>
      </c>
      <c r="H55" s="22">
        <f t="shared" ref="H55:H79" si="12">F55*G55</f>
        <v>3360.7200000000003</v>
      </c>
      <c r="I55" s="23"/>
      <c r="J55" s="22">
        <f t="shared" ref="J55:J79" si="13">ROUND(F55*I55,0)</f>
        <v>0</v>
      </c>
      <c r="K55" s="24"/>
      <c r="M55" s="7"/>
      <c r="N55" s="6"/>
    </row>
    <row r="56" spans="1:19" s="8" customFormat="1" ht="20.100000000000001" customHeight="1">
      <c r="A56" s="61"/>
      <c r="B56" s="19">
        <v>2</v>
      </c>
      <c r="C56" s="59"/>
      <c r="D56" s="10" t="s">
        <v>21</v>
      </c>
      <c r="E56" s="20" t="s">
        <v>18</v>
      </c>
      <c r="F56" s="21">
        <v>1.77</v>
      </c>
      <c r="G56" s="21">
        <v>5478</v>
      </c>
      <c r="H56" s="22">
        <f t="shared" si="12"/>
        <v>9696.06</v>
      </c>
      <c r="I56" s="23"/>
      <c r="J56" s="22">
        <f t="shared" si="13"/>
        <v>0</v>
      </c>
      <c r="K56" s="24"/>
      <c r="M56" s="7"/>
      <c r="N56" s="6"/>
    </row>
    <row r="57" spans="1:19" s="8" customFormat="1" ht="20.100000000000001" customHeight="1">
      <c r="A57" s="61"/>
      <c r="B57" s="19">
        <v>3</v>
      </c>
      <c r="C57" s="59"/>
      <c r="D57" s="10" t="s">
        <v>22</v>
      </c>
      <c r="E57" s="20" t="s">
        <v>18</v>
      </c>
      <c r="F57" s="21">
        <v>0.15</v>
      </c>
      <c r="G57" s="21">
        <v>5478</v>
      </c>
      <c r="H57" s="22">
        <f t="shared" si="12"/>
        <v>821.69999999999993</v>
      </c>
      <c r="I57" s="23"/>
      <c r="J57" s="22">
        <f t="shared" si="13"/>
        <v>0</v>
      </c>
      <c r="K57" s="24"/>
      <c r="M57" s="7"/>
      <c r="N57" s="6"/>
    </row>
    <row r="58" spans="1:19" s="8" customFormat="1" ht="20.100000000000001" customHeight="1">
      <c r="A58" s="61"/>
      <c r="B58" s="19">
        <v>4</v>
      </c>
      <c r="C58" s="59"/>
      <c r="D58" s="10" t="s">
        <v>23</v>
      </c>
      <c r="E58" s="20" t="s">
        <v>18</v>
      </c>
      <c r="F58" s="21">
        <v>2.4300000000000002</v>
      </c>
      <c r="G58" s="21">
        <v>5577</v>
      </c>
      <c r="H58" s="22">
        <f t="shared" si="12"/>
        <v>13552.11</v>
      </c>
      <c r="I58" s="23"/>
      <c r="J58" s="22">
        <f t="shared" si="13"/>
        <v>0</v>
      </c>
      <c r="K58" s="24"/>
      <c r="M58" s="7"/>
      <c r="N58" s="6"/>
    </row>
    <row r="59" spans="1:19" s="8" customFormat="1" ht="20.100000000000001" customHeight="1">
      <c r="A59" s="61"/>
      <c r="B59" s="19">
        <v>5</v>
      </c>
      <c r="C59" s="59"/>
      <c r="D59" s="10" t="s">
        <v>25</v>
      </c>
      <c r="E59" s="20" t="s">
        <v>18</v>
      </c>
      <c r="F59" s="21">
        <v>1.02</v>
      </c>
      <c r="G59" s="21">
        <v>5511</v>
      </c>
      <c r="H59" s="22">
        <f t="shared" si="12"/>
        <v>5621.22</v>
      </c>
      <c r="I59" s="23"/>
      <c r="J59" s="22">
        <f t="shared" si="13"/>
        <v>0</v>
      </c>
      <c r="K59" s="24"/>
      <c r="M59" s="7"/>
      <c r="N59" s="6"/>
    </row>
    <row r="60" spans="1:19" s="8" customFormat="1" ht="20.100000000000001" customHeight="1">
      <c r="A60" s="61"/>
      <c r="B60" s="19">
        <v>6</v>
      </c>
      <c r="C60" s="59"/>
      <c r="D60" s="10" t="s">
        <v>26</v>
      </c>
      <c r="E60" s="20" t="s">
        <v>18</v>
      </c>
      <c r="F60" s="21">
        <v>10.5</v>
      </c>
      <c r="G60" s="21">
        <v>5489</v>
      </c>
      <c r="H60" s="22">
        <f t="shared" si="12"/>
        <v>57634.5</v>
      </c>
      <c r="I60" s="23"/>
      <c r="J60" s="22">
        <f t="shared" si="13"/>
        <v>0</v>
      </c>
      <c r="K60" s="24"/>
      <c r="M60" s="7"/>
      <c r="N60" s="6"/>
    </row>
    <row r="61" spans="1:19" s="8" customFormat="1" ht="20.100000000000001" customHeight="1">
      <c r="A61" s="61"/>
      <c r="B61" s="19">
        <v>7</v>
      </c>
      <c r="C61" s="59"/>
      <c r="D61" s="10" t="s">
        <v>27</v>
      </c>
      <c r="E61" s="20" t="s">
        <v>18</v>
      </c>
      <c r="F61" s="21">
        <v>20.02</v>
      </c>
      <c r="G61" s="21">
        <v>5379</v>
      </c>
      <c r="H61" s="22">
        <f t="shared" si="12"/>
        <v>107687.58</v>
      </c>
      <c r="I61" s="23"/>
      <c r="J61" s="22">
        <f t="shared" si="13"/>
        <v>0</v>
      </c>
      <c r="K61" s="24"/>
      <c r="M61" s="7"/>
      <c r="N61" s="6"/>
    </row>
    <row r="62" spans="1:19" s="8" customFormat="1" ht="20.100000000000001" customHeight="1">
      <c r="A62" s="61"/>
      <c r="B62" s="19">
        <v>8</v>
      </c>
      <c r="C62" s="59"/>
      <c r="D62" s="10" t="s">
        <v>28</v>
      </c>
      <c r="E62" s="20" t="s">
        <v>18</v>
      </c>
      <c r="F62" s="21">
        <v>0.87</v>
      </c>
      <c r="G62" s="21">
        <v>5456</v>
      </c>
      <c r="H62" s="22">
        <f t="shared" si="12"/>
        <v>4746.72</v>
      </c>
      <c r="I62" s="23"/>
      <c r="J62" s="22">
        <f t="shared" si="13"/>
        <v>0</v>
      </c>
      <c r="K62" s="24"/>
      <c r="M62" s="7"/>
      <c r="N62" s="6"/>
    </row>
    <row r="63" spans="1:19" s="8" customFormat="1" ht="20.100000000000001" customHeight="1">
      <c r="A63" s="61"/>
      <c r="B63" s="19">
        <v>9</v>
      </c>
      <c r="C63" s="59"/>
      <c r="D63" s="10" t="s">
        <v>29</v>
      </c>
      <c r="E63" s="20" t="s">
        <v>18</v>
      </c>
      <c r="F63" s="21">
        <v>1.2</v>
      </c>
      <c r="G63" s="21">
        <v>5379</v>
      </c>
      <c r="H63" s="22">
        <f t="shared" si="12"/>
        <v>6454.8</v>
      </c>
      <c r="I63" s="23"/>
      <c r="J63" s="22">
        <f t="shared" si="13"/>
        <v>0</v>
      </c>
      <c r="K63" s="24"/>
      <c r="M63" s="7"/>
      <c r="N63" s="6"/>
    </row>
    <row r="64" spans="1:19" s="8" customFormat="1" ht="20.100000000000001" customHeight="1">
      <c r="A64" s="61"/>
      <c r="B64" s="19">
        <v>10</v>
      </c>
      <c r="C64" s="59"/>
      <c r="D64" s="10" t="s">
        <v>30</v>
      </c>
      <c r="E64" s="20" t="s">
        <v>18</v>
      </c>
      <c r="F64" s="21">
        <v>1.5</v>
      </c>
      <c r="G64" s="21">
        <v>5456</v>
      </c>
      <c r="H64" s="22">
        <f t="shared" si="12"/>
        <v>8184</v>
      </c>
      <c r="I64" s="23"/>
      <c r="J64" s="22">
        <f t="shared" si="13"/>
        <v>0</v>
      </c>
      <c r="K64" s="24"/>
      <c r="M64" s="7"/>
      <c r="N64" s="6"/>
    </row>
    <row r="65" spans="1:19" s="8" customFormat="1" ht="20.100000000000001" customHeight="1">
      <c r="A65" s="61"/>
      <c r="B65" s="19">
        <v>11</v>
      </c>
      <c r="C65" s="59"/>
      <c r="D65" s="10" t="s">
        <v>31</v>
      </c>
      <c r="E65" s="20" t="s">
        <v>18</v>
      </c>
      <c r="F65" s="21">
        <v>15</v>
      </c>
      <c r="G65" s="21">
        <v>5599</v>
      </c>
      <c r="H65" s="22">
        <f t="shared" si="12"/>
        <v>83985</v>
      </c>
      <c r="I65" s="23"/>
      <c r="J65" s="22">
        <f t="shared" si="13"/>
        <v>0</v>
      </c>
      <c r="K65" s="24"/>
      <c r="M65" s="7"/>
      <c r="N65" s="6"/>
    </row>
    <row r="66" spans="1:19" s="8" customFormat="1" ht="20.100000000000001" customHeight="1">
      <c r="A66" s="61"/>
      <c r="B66" s="19">
        <v>12</v>
      </c>
      <c r="C66" s="59"/>
      <c r="D66" s="10" t="s">
        <v>32</v>
      </c>
      <c r="E66" s="20" t="s">
        <v>18</v>
      </c>
      <c r="F66" s="21">
        <v>2.16</v>
      </c>
      <c r="G66" s="21">
        <v>5632</v>
      </c>
      <c r="H66" s="22">
        <f t="shared" si="12"/>
        <v>12165.12</v>
      </c>
      <c r="I66" s="23"/>
      <c r="J66" s="22">
        <f t="shared" si="13"/>
        <v>0</v>
      </c>
      <c r="K66" s="24"/>
      <c r="M66" s="7"/>
      <c r="N66" s="6"/>
    </row>
    <row r="67" spans="1:19" s="8" customFormat="1" ht="20.100000000000001" customHeight="1">
      <c r="A67" s="61"/>
      <c r="B67" s="19">
        <v>13</v>
      </c>
      <c r="C67" s="59"/>
      <c r="D67" s="10" t="s">
        <v>33</v>
      </c>
      <c r="E67" s="20" t="s">
        <v>18</v>
      </c>
      <c r="F67" s="21">
        <v>2.04</v>
      </c>
      <c r="G67" s="21">
        <v>5610</v>
      </c>
      <c r="H67" s="22">
        <f t="shared" si="12"/>
        <v>11444.4</v>
      </c>
      <c r="I67" s="23"/>
      <c r="J67" s="22">
        <f t="shared" si="13"/>
        <v>0</v>
      </c>
      <c r="K67" s="24"/>
      <c r="M67" s="7"/>
      <c r="N67" s="6"/>
    </row>
    <row r="68" spans="1:19" s="8" customFormat="1" ht="20.100000000000001" customHeight="1">
      <c r="A68" s="61"/>
      <c r="B68" s="19">
        <v>14</v>
      </c>
      <c r="C68" s="59"/>
      <c r="D68" s="10" t="s">
        <v>35</v>
      </c>
      <c r="E68" s="20" t="s">
        <v>18</v>
      </c>
      <c r="F68" s="21">
        <v>0.35</v>
      </c>
      <c r="G68" s="21">
        <v>5500</v>
      </c>
      <c r="H68" s="22">
        <f t="shared" si="12"/>
        <v>1924.9999999999998</v>
      </c>
      <c r="I68" s="23"/>
      <c r="J68" s="22">
        <f t="shared" si="13"/>
        <v>0</v>
      </c>
      <c r="K68" s="24"/>
      <c r="M68" s="7"/>
      <c r="N68" s="6"/>
    </row>
    <row r="69" spans="1:19" s="8" customFormat="1" ht="20.100000000000001" customHeight="1">
      <c r="A69" s="61"/>
      <c r="B69" s="19">
        <v>15</v>
      </c>
      <c r="C69" s="59"/>
      <c r="D69" s="10" t="s">
        <v>36</v>
      </c>
      <c r="E69" s="20" t="s">
        <v>18</v>
      </c>
      <c r="F69" s="21">
        <v>68</v>
      </c>
      <c r="G69" s="21">
        <v>5907.0000000000009</v>
      </c>
      <c r="H69" s="22">
        <f t="shared" si="12"/>
        <v>401676.00000000006</v>
      </c>
      <c r="I69" s="23"/>
      <c r="J69" s="22">
        <f t="shared" si="13"/>
        <v>0</v>
      </c>
      <c r="K69" s="24"/>
      <c r="M69" s="7"/>
      <c r="N69" s="6"/>
    </row>
    <row r="70" spans="1:19" s="8" customFormat="1" ht="20.100000000000001" customHeight="1">
      <c r="A70" s="61"/>
      <c r="B70" s="19">
        <v>16</v>
      </c>
      <c r="C70" s="59"/>
      <c r="D70" s="10" t="s">
        <v>37</v>
      </c>
      <c r="E70" s="20" t="s">
        <v>18</v>
      </c>
      <c r="F70" s="21">
        <v>55</v>
      </c>
      <c r="G70" s="21">
        <v>5874.0000000000009</v>
      </c>
      <c r="H70" s="22">
        <f t="shared" si="12"/>
        <v>323070.00000000006</v>
      </c>
      <c r="I70" s="23"/>
      <c r="J70" s="22">
        <f t="shared" si="13"/>
        <v>0</v>
      </c>
      <c r="K70" s="24"/>
      <c r="M70" s="7"/>
      <c r="N70" s="6"/>
    </row>
    <row r="71" spans="1:19" s="8" customFormat="1" ht="20.100000000000001" customHeight="1">
      <c r="A71" s="61"/>
      <c r="B71" s="19">
        <v>17</v>
      </c>
      <c r="C71" s="59"/>
      <c r="D71" s="10" t="s">
        <v>38</v>
      </c>
      <c r="E71" s="20" t="s">
        <v>18</v>
      </c>
      <c r="F71" s="21">
        <v>43</v>
      </c>
      <c r="G71" s="21">
        <v>5764.0000000000009</v>
      </c>
      <c r="H71" s="22">
        <f t="shared" si="12"/>
        <v>247852.00000000003</v>
      </c>
      <c r="I71" s="23"/>
      <c r="J71" s="22">
        <f t="shared" si="13"/>
        <v>0</v>
      </c>
      <c r="K71" s="24"/>
      <c r="M71" s="7"/>
      <c r="N71" s="6"/>
    </row>
    <row r="72" spans="1:19" s="8" customFormat="1" ht="20.100000000000001" customHeight="1">
      <c r="A72" s="61"/>
      <c r="B72" s="19">
        <v>18</v>
      </c>
      <c r="C72" s="59"/>
      <c r="D72" s="10" t="s">
        <v>39</v>
      </c>
      <c r="E72" s="20" t="s">
        <v>18</v>
      </c>
      <c r="F72" s="21">
        <v>30</v>
      </c>
      <c r="G72" s="21">
        <v>5819.0000000000009</v>
      </c>
      <c r="H72" s="22">
        <f t="shared" si="12"/>
        <v>174570.00000000003</v>
      </c>
      <c r="I72" s="23"/>
      <c r="J72" s="22">
        <f t="shared" si="13"/>
        <v>0</v>
      </c>
      <c r="K72" s="24"/>
      <c r="M72" s="7"/>
      <c r="N72" s="6"/>
    </row>
    <row r="73" spans="1:19" s="8" customFormat="1" ht="20.100000000000001" customHeight="1">
      <c r="A73" s="61"/>
      <c r="B73" s="19">
        <v>19</v>
      </c>
      <c r="C73" s="59"/>
      <c r="D73" s="10" t="s">
        <v>40</v>
      </c>
      <c r="E73" s="20" t="s">
        <v>18</v>
      </c>
      <c r="F73" s="21">
        <v>30</v>
      </c>
      <c r="G73" s="21">
        <v>5819.0000000000009</v>
      </c>
      <c r="H73" s="22">
        <f t="shared" si="12"/>
        <v>174570.00000000003</v>
      </c>
      <c r="I73" s="23"/>
      <c r="J73" s="22">
        <f t="shared" si="13"/>
        <v>0</v>
      </c>
      <c r="K73" s="24"/>
      <c r="M73" s="7"/>
      <c r="N73" s="6"/>
    </row>
    <row r="74" spans="1:19" s="8" customFormat="1" ht="20.100000000000001" customHeight="1">
      <c r="A74" s="61"/>
      <c r="B74" s="19">
        <v>20</v>
      </c>
      <c r="C74" s="25" t="s">
        <v>61</v>
      </c>
      <c r="D74" s="10" t="s">
        <v>41</v>
      </c>
      <c r="E74" s="20" t="s">
        <v>18</v>
      </c>
      <c r="F74" s="21">
        <v>2</v>
      </c>
      <c r="G74" s="21">
        <v>7139.0000000000009</v>
      </c>
      <c r="H74" s="22">
        <f t="shared" si="12"/>
        <v>14278.000000000002</v>
      </c>
      <c r="I74" s="23"/>
      <c r="J74" s="22">
        <f t="shared" si="13"/>
        <v>0</v>
      </c>
      <c r="K74" s="24"/>
      <c r="L74" s="8">
        <f t="shared" ref="L74:L77" si="14">M74*1.1</f>
        <v>7139.0000000000009</v>
      </c>
      <c r="M74" s="7">
        <v>6490</v>
      </c>
      <c r="N74" s="6"/>
      <c r="P74" s="8">
        <f t="shared" ref="P74:P78" si="15">G74-M74</f>
        <v>649.00000000000091</v>
      </c>
      <c r="Q74" s="8">
        <v>6490</v>
      </c>
      <c r="S74" s="8">
        <v>6490</v>
      </c>
    </row>
    <row r="75" spans="1:19" s="8" customFormat="1" ht="20.100000000000001" customHeight="1">
      <c r="A75" s="61"/>
      <c r="B75" s="19">
        <v>21</v>
      </c>
      <c r="C75" s="25" t="s">
        <v>42</v>
      </c>
      <c r="D75" s="10" t="s">
        <v>43</v>
      </c>
      <c r="E75" s="20" t="s">
        <v>18</v>
      </c>
      <c r="F75" s="21">
        <v>1</v>
      </c>
      <c r="G75" s="21">
        <v>6182.0000000000009</v>
      </c>
      <c r="H75" s="22">
        <f t="shared" si="12"/>
        <v>6182.0000000000009</v>
      </c>
      <c r="I75" s="23"/>
      <c r="J75" s="22">
        <f t="shared" si="13"/>
        <v>0</v>
      </c>
      <c r="K75" s="24"/>
      <c r="L75" s="8">
        <f t="shared" si="14"/>
        <v>6182.0000000000009</v>
      </c>
      <c r="M75" s="7">
        <v>5620</v>
      </c>
      <c r="N75" s="6"/>
      <c r="P75" s="8">
        <f t="shared" si="15"/>
        <v>562.00000000000091</v>
      </c>
      <c r="Q75" s="8">
        <v>5790</v>
      </c>
      <c r="S75" s="8">
        <v>5790</v>
      </c>
    </row>
    <row r="76" spans="1:19" s="8" customFormat="1" ht="20.100000000000001" customHeight="1">
      <c r="A76" s="61"/>
      <c r="B76" s="19">
        <v>22</v>
      </c>
      <c r="C76" s="25" t="s">
        <v>44</v>
      </c>
      <c r="D76" s="10" t="s">
        <v>66</v>
      </c>
      <c r="E76" s="20" t="s">
        <v>18</v>
      </c>
      <c r="F76" s="21">
        <v>1.5</v>
      </c>
      <c r="G76" s="21">
        <v>6072.0000000000009</v>
      </c>
      <c r="H76" s="22">
        <f t="shared" si="12"/>
        <v>9108.0000000000018</v>
      </c>
      <c r="I76" s="23"/>
      <c r="J76" s="22">
        <f t="shared" si="13"/>
        <v>0</v>
      </c>
      <c r="K76" s="24"/>
      <c r="L76" s="8">
        <f t="shared" si="14"/>
        <v>6072.0000000000009</v>
      </c>
      <c r="M76" s="7">
        <v>5520</v>
      </c>
      <c r="N76" s="6"/>
      <c r="P76" s="8">
        <f t="shared" si="15"/>
        <v>552.00000000000091</v>
      </c>
      <c r="Q76" s="8">
        <v>5290</v>
      </c>
      <c r="S76" s="8">
        <v>5290</v>
      </c>
    </row>
    <row r="77" spans="1:19" s="8" customFormat="1" ht="20.100000000000001" customHeight="1">
      <c r="A77" s="61"/>
      <c r="B77" s="19">
        <v>23</v>
      </c>
      <c r="C77" s="25" t="s">
        <v>44</v>
      </c>
      <c r="D77" s="10" t="s">
        <v>63</v>
      </c>
      <c r="E77" s="20" t="s">
        <v>18</v>
      </c>
      <c r="F77" s="21">
        <v>1.5</v>
      </c>
      <c r="G77" s="21">
        <v>6237.0000000000009</v>
      </c>
      <c r="H77" s="22">
        <f t="shared" si="12"/>
        <v>9355.5000000000018</v>
      </c>
      <c r="I77" s="23"/>
      <c r="J77" s="22">
        <f t="shared" si="13"/>
        <v>0</v>
      </c>
      <c r="K77" s="24"/>
      <c r="L77" s="8">
        <f t="shared" si="14"/>
        <v>6237.0000000000009</v>
      </c>
      <c r="M77" s="7">
        <v>5670</v>
      </c>
      <c r="N77" s="6"/>
      <c r="P77" s="8">
        <f t="shared" si="15"/>
        <v>567.00000000000091</v>
      </c>
      <c r="Q77" s="8">
        <v>5290</v>
      </c>
      <c r="S77" s="8">
        <v>5290</v>
      </c>
    </row>
    <row r="78" spans="1:19" s="8" customFormat="1" ht="30" customHeight="1">
      <c r="A78" s="61"/>
      <c r="B78" s="19">
        <v>24</v>
      </c>
      <c r="C78" s="59" t="s">
        <v>45</v>
      </c>
      <c r="D78" s="10" t="s">
        <v>67</v>
      </c>
      <c r="E78" s="20" t="s">
        <v>18</v>
      </c>
      <c r="F78" s="21">
        <v>23.6</v>
      </c>
      <c r="G78" s="21">
        <v>9845</v>
      </c>
      <c r="H78" s="22">
        <f t="shared" si="12"/>
        <v>232342</v>
      </c>
      <c r="I78" s="23"/>
      <c r="J78" s="22">
        <f t="shared" si="13"/>
        <v>0</v>
      </c>
      <c r="K78" s="24"/>
      <c r="L78" s="8">
        <f>5170*1.1*1.15+1.15*3200-0.15*2500</f>
        <v>9845.0499999999993</v>
      </c>
      <c r="M78" s="7">
        <v>5170</v>
      </c>
      <c r="N78" s="6"/>
      <c r="P78" s="8">
        <f t="shared" si="15"/>
        <v>4675</v>
      </c>
      <c r="Q78" s="8">
        <v>5790</v>
      </c>
      <c r="S78" s="8">
        <v>5790</v>
      </c>
    </row>
    <row r="79" spans="1:19" s="8" customFormat="1" ht="30" customHeight="1">
      <c r="A79" s="61"/>
      <c r="B79" s="19">
        <v>25</v>
      </c>
      <c r="C79" s="59"/>
      <c r="D79" s="10" t="s">
        <v>62</v>
      </c>
      <c r="E79" s="20" t="s">
        <v>18</v>
      </c>
      <c r="F79" s="21">
        <v>50.04</v>
      </c>
      <c r="G79" s="21">
        <v>11945</v>
      </c>
      <c r="H79" s="22">
        <f t="shared" si="12"/>
        <v>597727.80000000005</v>
      </c>
      <c r="I79" s="23"/>
      <c r="J79" s="22">
        <f t="shared" si="13"/>
        <v>0</v>
      </c>
      <c r="K79" s="24"/>
      <c r="L79" s="8">
        <f>6830*1.1*1.15+1.15*3200-0.15*2500</f>
        <v>11944.95</v>
      </c>
      <c r="M79" s="7">
        <v>6830</v>
      </c>
      <c r="N79" s="6"/>
      <c r="Q79" s="8">
        <v>7590</v>
      </c>
      <c r="S79" s="8">
        <v>7590</v>
      </c>
    </row>
    <row r="80" spans="1:19" ht="20.100000000000001" customHeight="1">
      <c r="A80" s="61"/>
      <c r="B80" s="58" t="s">
        <v>46</v>
      </c>
      <c r="C80" s="58"/>
      <c r="D80" s="58"/>
      <c r="E80" s="19"/>
      <c r="F80" s="26"/>
      <c r="G80" s="26"/>
      <c r="H80" s="27">
        <f>SUM(H55:H79)</f>
        <v>2518010.2300000004</v>
      </c>
      <c r="I80" s="48"/>
      <c r="J80" s="27">
        <f>SUM(J55:J79)</f>
        <v>0</v>
      </c>
      <c r="K80" s="28"/>
    </row>
    <row r="81" spans="1:14" s="8" customFormat="1" ht="20.100000000000001" customHeight="1">
      <c r="A81" s="61" t="s">
        <v>49</v>
      </c>
      <c r="B81" s="19">
        <v>1</v>
      </c>
      <c r="C81" s="59" t="s">
        <v>16</v>
      </c>
      <c r="D81" s="10" t="s">
        <v>17</v>
      </c>
      <c r="E81" s="20" t="s">
        <v>18</v>
      </c>
      <c r="F81" s="21">
        <v>3.84</v>
      </c>
      <c r="G81" s="21">
        <v>5896.0000000000009</v>
      </c>
      <c r="H81" s="22">
        <f t="shared" ref="H81:H106" si="16">F81*G81</f>
        <v>22640.640000000003</v>
      </c>
      <c r="I81" s="23"/>
      <c r="J81" s="22">
        <f t="shared" ref="J81:J106" si="17">ROUND(F81*I81,0)</f>
        <v>0</v>
      </c>
      <c r="K81" s="24"/>
      <c r="M81" s="7"/>
      <c r="N81" s="6"/>
    </row>
    <row r="82" spans="1:14" s="8" customFormat="1" ht="20.100000000000001" customHeight="1">
      <c r="A82" s="61"/>
      <c r="B82" s="19">
        <v>2</v>
      </c>
      <c r="C82" s="59"/>
      <c r="D82" s="10" t="s">
        <v>21</v>
      </c>
      <c r="E82" s="20" t="s">
        <v>18</v>
      </c>
      <c r="F82" s="21">
        <v>2.7</v>
      </c>
      <c r="G82" s="21">
        <v>5478</v>
      </c>
      <c r="H82" s="22">
        <f t="shared" si="16"/>
        <v>14790.6</v>
      </c>
      <c r="I82" s="23"/>
      <c r="J82" s="22">
        <f t="shared" si="17"/>
        <v>0</v>
      </c>
      <c r="K82" s="24"/>
      <c r="M82" s="7"/>
      <c r="N82" s="6"/>
    </row>
    <row r="83" spans="1:14" s="8" customFormat="1" ht="20.100000000000001" customHeight="1">
      <c r="A83" s="61"/>
      <c r="B83" s="19">
        <v>3</v>
      </c>
      <c r="C83" s="59"/>
      <c r="D83" s="10" t="s">
        <v>22</v>
      </c>
      <c r="E83" s="20" t="s">
        <v>18</v>
      </c>
      <c r="F83" s="21">
        <v>3.84</v>
      </c>
      <c r="G83" s="21">
        <v>5478</v>
      </c>
      <c r="H83" s="22">
        <f t="shared" si="16"/>
        <v>21035.52</v>
      </c>
      <c r="I83" s="23"/>
      <c r="J83" s="22">
        <f t="shared" si="17"/>
        <v>0</v>
      </c>
      <c r="K83" s="24"/>
      <c r="M83" s="7"/>
      <c r="N83" s="6"/>
    </row>
    <row r="84" spans="1:14" s="8" customFormat="1" ht="20.100000000000001" customHeight="1">
      <c r="A84" s="61"/>
      <c r="B84" s="19">
        <v>4</v>
      </c>
      <c r="C84" s="59"/>
      <c r="D84" s="10" t="s">
        <v>23</v>
      </c>
      <c r="E84" s="20" t="s">
        <v>18</v>
      </c>
      <c r="F84" s="21">
        <v>2.4</v>
      </c>
      <c r="G84" s="21">
        <v>5577</v>
      </c>
      <c r="H84" s="22">
        <f t="shared" si="16"/>
        <v>13384.8</v>
      </c>
      <c r="I84" s="23"/>
      <c r="J84" s="22">
        <f t="shared" si="17"/>
        <v>0</v>
      </c>
      <c r="K84" s="24"/>
      <c r="M84" s="7"/>
      <c r="N84" s="6"/>
    </row>
    <row r="85" spans="1:14" s="8" customFormat="1" ht="20.100000000000001" customHeight="1">
      <c r="A85" s="61"/>
      <c r="B85" s="19">
        <v>5</v>
      </c>
      <c r="C85" s="59"/>
      <c r="D85" s="10" t="s">
        <v>25</v>
      </c>
      <c r="E85" s="20" t="s">
        <v>18</v>
      </c>
      <c r="F85" s="21">
        <v>2.64</v>
      </c>
      <c r="G85" s="21">
        <v>5511</v>
      </c>
      <c r="H85" s="22">
        <f t="shared" si="16"/>
        <v>14549.04</v>
      </c>
      <c r="I85" s="23"/>
      <c r="J85" s="22">
        <f t="shared" si="17"/>
        <v>0</v>
      </c>
      <c r="K85" s="24"/>
      <c r="M85" s="7"/>
      <c r="N85" s="6"/>
    </row>
    <row r="86" spans="1:14" s="8" customFormat="1" ht="20.100000000000001" customHeight="1">
      <c r="A86" s="61"/>
      <c r="B86" s="19">
        <v>6</v>
      </c>
      <c r="C86" s="59"/>
      <c r="D86" s="10" t="s">
        <v>26</v>
      </c>
      <c r="E86" s="20" t="s">
        <v>18</v>
      </c>
      <c r="F86" s="21">
        <v>2.76</v>
      </c>
      <c r="G86" s="21">
        <v>5489</v>
      </c>
      <c r="H86" s="22">
        <f t="shared" si="16"/>
        <v>15149.64</v>
      </c>
      <c r="I86" s="23"/>
      <c r="J86" s="22">
        <f t="shared" si="17"/>
        <v>0</v>
      </c>
      <c r="K86" s="24"/>
      <c r="M86" s="7"/>
      <c r="N86" s="6"/>
    </row>
    <row r="87" spans="1:14" s="8" customFormat="1" ht="20.100000000000001" customHeight="1">
      <c r="A87" s="61"/>
      <c r="B87" s="19">
        <v>7</v>
      </c>
      <c r="C87" s="59"/>
      <c r="D87" s="10" t="s">
        <v>27</v>
      </c>
      <c r="E87" s="20" t="s">
        <v>18</v>
      </c>
      <c r="F87" s="21">
        <v>0.3</v>
      </c>
      <c r="G87" s="21">
        <v>5379</v>
      </c>
      <c r="H87" s="22">
        <f t="shared" si="16"/>
        <v>1613.7</v>
      </c>
      <c r="I87" s="23"/>
      <c r="J87" s="22">
        <f t="shared" si="17"/>
        <v>0</v>
      </c>
      <c r="K87" s="24"/>
      <c r="M87" s="7"/>
      <c r="N87" s="6"/>
    </row>
    <row r="88" spans="1:14" s="8" customFormat="1" ht="20.100000000000001" customHeight="1">
      <c r="A88" s="61"/>
      <c r="B88" s="19">
        <v>8</v>
      </c>
      <c r="C88" s="59"/>
      <c r="D88" s="10" t="s">
        <v>28</v>
      </c>
      <c r="E88" s="20" t="s">
        <v>18</v>
      </c>
      <c r="F88" s="21">
        <v>4.5599999999999996</v>
      </c>
      <c r="G88" s="21">
        <v>5456</v>
      </c>
      <c r="H88" s="22">
        <f t="shared" si="16"/>
        <v>24879.359999999997</v>
      </c>
      <c r="I88" s="23"/>
      <c r="J88" s="22">
        <f t="shared" si="17"/>
        <v>0</v>
      </c>
      <c r="K88" s="24"/>
      <c r="M88" s="7"/>
      <c r="N88" s="6"/>
    </row>
    <row r="89" spans="1:14" s="8" customFormat="1" ht="20.100000000000001" customHeight="1">
      <c r="A89" s="61"/>
      <c r="B89" s="19">
        <v>9</v>
      </c>
      <c r="C89" s="59"/>
      <c r="D89" s="10" t="s">
        <v>29</v>
      </c>
      <c r="E89" s="20" t="s">
        <v>18</v>
      </c>
      <c r="F89" s="21">
        <v>0.12</v>
      </c>
      <c r="G89" s="21">
        <v>5379</v>
      </c>
      <c r="H89" s="22">
        <f t="shared" si="16"/>
        <v>645.48</v>
      </c>
      <c r="I89" s="23"/>
      <c r="J89" s="22">
        <f t="shared" si="17"/>
        <v>0</v>
      </c>
      <c r="K89" s="24"/>
      <c r="M89" s="7"/>
      <c r="N89" s="6"/>
    </row>
    <row r="90" spans="1:14" s="8" customFormat="1" ht="20.100000000000001" customHeight="1">
      <c r="A90" s="61"/>
      <c r="B90" s="19">
        <v>10</v>
      </c>
      <c r="C90" s="59"/>
      <c r="D90" s="10" t="s">
        <v>30</v>
      </c>
      <c r="E90" s="20" t="s">
        <v>18</v>
      </c>
      <c r="F90" s="21">
        <v>3.06</v>
      </c>
      <c r="G90" s="21">
        <v>5456</v>
      </c>
      <c r="H90" s="22">
        <f t="shared" si="16"/>
        <v>16695.36</v>
      </c>
      <c r="I90" s="23"/>
      <c r="J90" s="22">
        <f t="shared" si="17"/>
        <v>0</v>
      </c>
      <c r="K90" s="24"/>
      <c r="M90" s="7"/>
      <c r="N90" s="6"/>
    </row>
    <row r="91" spans="1:14" s="8" customFormat="1" ht="20.100000000000001" customHeight="1">
      <c r="A91" s="61"/>
      <c r="B91" s="19">
        <v>11</v>
      </c>
      <c r="C91" s="59"/>
      <c r="D91" s="10" t="s">
        <v>31</v>
      </c>
      <c r="E91" s="20" t="s">
        <v>18</v>
      </c>
      <c r="F91" s="21">
        <v>1.26</v>
      </c>
      <c r="G91" s="21">
        <v>5599</v>
      </c>
      <c r="H91" s="22">
        <f t="shared" si="16"/>
        <v>7054.74</v>
      </c>
      <c r="I91" s="23"/>
      <c r="J91" s="22">
        <f t="shared" si="17"/>
        <v>0</v>
      </c>
      <c r="K91" s="24"/>
      <c r="M91" s="7"/>
      <c r="N91" s="6"/>
    </row>
    <row r="92" spans="1:14" s="8" customFormat="1" ht="20.100000000000001" customHeight="1">
      <c r="A92" s="61"/>
      <c r="B92" s="19">
        <v>12</v>
      </c>
      <c r="C92" s="59"/>
      <c r="D92" s="10" t="s">
        <v>32</v>
      </c>
      <c r="E92" s="20" t="s">
        <v>18</v>
      </c>
      <c r="F92" s="21">
        <v>2.34</v>
      </c>
      <c r="G92" s="21">
        <v>5632</v>
      </c>
      <c r="H92" s="22">
        <f t="shared" si="16"/>
        <v>13178.88</v>
      </c>
      <c r="I92" s="23"/>
      <c r="J92" s="22">
        <f t="shared" si="17"/>
        <v>0</v>
      </c>
      <c r="K92" s="24"/>
      <c r="M92" s="7"/>
      <c r="N92" s="6"/>
    </row>
    <row r="93" spans="1:14" s="8" customFormat="1" ht="20.100000000000001" customHeight="1">
      <c r="A93" s="61"/>
      <c r="B93" s="19">
        <v>13</v>
      </c>
      <c r="C93" s="59"/>
      <c r="D93" s="10" t="s">
        <v>33</v>
      </c>
      <c r="E93" s="20" t="s">
        <v>18</v>
      </c>
      <c r="F93" s="21">
        <v>4.5599999999999996</v>
      </c>
      <c r="G93" s="21">
        <v>5610</v>
      </c>
      <c r="H93" s="22">
        <f t="shared" si="16"/>
        <v>25581.599999999999</v>
      </c>
      <c r="I93" s="23"/>
      <c r="J93" s="22">
        <f t="shared" si="17"/>
        <v>0</v>
      </c>
      <c r="K93" s="24"/>
      <c r="M93" s="7"/>
      <c r="N93" s="6"/>
    </row>
    <row r="94" spans="1:14" s="8" customFormat="1" ht="20.100000000000001" customHeight="1">
      <c r="A94" s="61"/>
      <c r="B94" s="19">
        <v>14</v>
      </c>
      <c r="C94" s="59"/>
      <c r="D94" s="10" t="s">
        <v>35</v>
      </c>
      <c r="E94" s="20" t="s">
        <v>18</v>
      </c>
      <c r="F94" s="21">
        <v>1.26</v>
      </c>
      <c r="G94" s="21">
        <v>5500</v>
      </c>
      <c r="H94" s="22">
        <f t="shared" si="16"/>
        <v>6930</v>
      </c>
      <c r="I94" s="23"/>
      <c r="J94" s="22">
        <f t="shared" si="17"/>
        <v>0</v>
      </c>
      <c r="K94" s="24"/>
      <c r="M94" s="7"/>
      <c r="N94" s="6"/>
    </row>
    <row r="95" spans="1:14" s="8" customFormat="1" ht="20.100000000000001" customHeight="1">
      <c r="A95" s="61"/>
      <c r="B95" s="19">
        <v>15</v>
      </c>
      <c r="C95" s="59"/>
      <c r="D95" s="10" t="s">
        <v>36</v>
      </c>
      <c r="E95" s="20" t="s">
        <v>18</v>
      </c>
      <c r="F95" s="21">
        <v>20</v>
      </c>
      <c r="G95" s="21">
        <v>5907.0000000000009</v>
      </c>
      <c r="H95" s="22">
        <f t="shared" si="16"/>
        <v>118140.00000000001</v>
      </c>
      <c r="I95" s="23"/>
      <c r="J95" s="22">
        <f t="shared" si="17"/>
        <v>0</v>
      </c>
      <c r="K95" s="24"/>
      <c r="M95" s="7"/>
      <c r="N95" s="6"/>
    </row>
    <row r="96" spans="1:14" s="8" customFormat="1" ht="20.100000000000001" customHeight="1">
      <c r="A96" s="61"/>
      <c r="B96" s="19">
        <v>16</v>
      </c>
      <c r="C96" s="59"/>
      <c r="D96" s="10" t="s">
        <v>37</v>
      </c>
      <c r="E96" s="20" t="s">
        <v>18</v>
      </c>
      <c r="F96" s="21">
        <v>89</v>
      </c>
      <c r="G96" s="21">
        <v>5874.0000000000009</v>
      </c>
      <c r="H96" s="22">
        <f t="shared" si="16"/>
        <v>522786.00000000006</v>
      </c>
      <c r="I96" s="23"/>
      <c r="J96" s="22">
        <f t="shared" si="17"/>
        <v>0</v>
      </c>
      <c r="K96" s="24"/>
      <c r="M96" s="7"/>
      <c r="N96" s="6"/>
    </row>
    <row r="97" spans="1:19" s="8" customFormat="1" ht="20.100000000000001" customHeight="1">
      <c r="A97" s="61"/>
      <c r="B97" s="19">
        <v>17</v>
      </c>
      <c r="C97" s="59"/>
      <c r="D97" s="10" t="s">
        <v>38</v>
      </c>
      <c r="E97" s="20" t="s">
        <v>18</v>
      </c>
      <c r="F97" s="21">
        <v>63</v>
      </c>
      <c r="G97" s="21">
        <v>5764.0000000000009</v>
      </c>
      <c r="H97" s="22">
        <f t="shared" si="16"/>
        <v>363132.00000000006</v>
      </c>
      <c r="I97" s="23"/>
      <c r="J97" s="22">
        <f t="shared" si="17"/>
        <v>0</v>
      </c>
      <c r="K97" s="24"/>
      <c r="M97" s="7"/>
      <c r="N97" s="6"/>
    </row>
    <row r="98" spans="1:19" s="8" customFormat="1" ht="20.100000000000001" customHeight="1">
      <c r="A98" s="61"/>
      <c r="B98" s="19">
        <v>18</v>
      </c>
      <c r="C98" s="59"/>
      <c r="D98" s="10" t="s">
        <v>39</v>
      </c>
      <c r="E98" s="20" t="s">
        <v>18</v>
      </c>
      <c r="F98" s="21">
        <v>33</v>
      </c>
      <c r="G98" s="21">
        <v>5819.0000000000009</v>
      </c>
      <c r="H98" s="22">
        <f t="shared" si="16"/>
        <v>192027.00000000003</v>
      </c>
      <c r="I98" s="23"/>
      <c r="J98" s="22">
        <f t="shared" si="17"/>
        <v>0</v>
      </c>
      <c r="K98" s="24"/>
      <c r="M98" s="7"/>
      <c r="N98" s="6"/>
    </row>
    <row r="99" spans="1:19" s="8" customFormat="1" ht="20.100000000000001" customHeight="1">
      <c r="A99" s="61"/>
      <c r="B99" s="19">
        <v>19</v>
      </c>
      <c r="C99" s="59"/>
      <c r="D99" s="10" t="s">
        <v>40</v>
      </c>
      <c r="E99" s="20" t="s">
        <v>18</v>
      </c>
      <c r="F99" s="21">
        <v>16</v>
      </c>
      <c r="G99" s="21">
        <v>5819.0000000000009</v>
      </c>
      <c r="H99" s="22">
        <f t="shared" si="16"/>
        <v>93104.000000000015</v>
      </c>
      <c r="I99" s="23"/>
      <c r="J99" s="22">
        <f t="shared" si="17"/>
        <v>0</v>
      </c>
      <c r="K99" s="24"/>
      <c r="M99" s="7"/>
      <c r="N99" s="6"/>
    </row>
    <row r="100" spans="1:19" s="8" customFormat="1" ht="20.100000000000001" customHeight="1">
      <c r="A100" s="61"/>
      <c r="B100" s="19">
        <v>20</v>
      </c>
      <c r="C100" s="25" t="s">
        <v>61</v>
      </c>
      <c r="D100" s="10" t="s">
        <v>41</v>
      </c>
      <c r="E100" s="20" t="s">
        <v>18</v>
      </c>
      <c r="F100" s="21">
        <v>3.1</v>
      </c>
      <c r="G100" s="21">
        <v>7139.0000000000009</v>
      </c>
      <c r="H100" s="22">
        <f t="shared" si="16"/>
        <v>22130.900000000005</v>
      </c>
      <c r="I100" s="23"/>
      <c r="J100" s="22">
        <f t="shared" si="17"/>
        <v>0</v>
      </c>
      <c r="K100" s="24"/>
      <c r="L100" s="8">
        <f t="shared" ref="L100:L103" si="18">M100*1.1</f>
        <v>7139.0000000000009</v>
      </c>
      <c r="M100" s="7">
        <v>6490</v>
      </c>
      <c r="N100" s="6"/>
      <c r="P100" s="8">
        <f t="shared" ref="P100:P105" si="19">G100-M100</f>
        <v>649.00000000000091</v>
      </c>
      <c r="Q100" s="8">
        <v>6490</v>
      </c>
      <c r="S100" s="8">
        <v>6490</v>
      </c>
    </row>
    <row r="101" spans="1:19" s="8" customFormat="1" ht="20.100000000000001" customHeight="1">
      <c r="A101" s="61"/>
      <c r="B101" s="19">
        <v>21</v>
      </c>
      <c r="C101" s="25" t="s">
        <v>42</v>
      </c>
      <c r="D101" s="10" t="s">
        <v>43</v>
      </c>
      <c r="E101" s="20" t="s">
        <v>18</v>
      </c>
      <c r="F101" s="21">
        <v>2.2000000000000002</v>
      </c>
      <c r="G101" s="21">
        <v>6182.0000000000009</v>
      </c>
      <c r="H101" s="22">
        <f t="shared" si="16"/>
        <v>13600.400000000003</v>
      </c>
      <c r="I101" s="23"/>
      <c r="J101" s="22">
        <f t="shared" si="17"/>
        <v>0</v>
      </c>
      <c r="K101" s="24"/>
      <c r="L101" s="8">
        <f t="shared" si="18"/>
        <v>6182.0000000000009</v>
      </c>
      <c r="M101" s="7">
        <v>5620</v>
      </c>
      <c r="N101" s="6"/>
      <c r="P101" s="8">
        <f t="shared" si="19"/>
        <v>562.00000000000091</v>
      </c>
      <c r="Q101" s="8">
        <v>5790</v>
      </c>
      <c r="S101" s="8">
        <v>5790</v>
      </c>
    </row>
    <row r="102" spans="1:19" s="8" customFormat="1" ht="20.100000000000001" customHeight="1">
      <c r="A102" s="61"/>
      <c r="B102" s="19">
        <v>22</v>
      </c>
      <c r="C102" s="25" t="s">
        <v>44</v>
      </c>
      <c r="D102" s="10" t="s">
        <v>66</v>
      </c>
      <c r="E102" s="20" t="s">
        <v>18</v>
      </c>
      <c r="F102" s="21">
        <v>1.5</v>
      </c>
      <c r="G102" s="21">
        <v>6072.0000000000009</v>
      </c>
      <c r="H102" s="22">
        <f t="shared" si="16"/>
        <v>9108.0000000000018</v>
      </c>
      <c r="I102" s="23"/>
      <c r="J102" s="22">
        <f t="shared" si="17"/>
        <v>0</v>
      </c>
      <c r="K102" s="24"/>
      <c r="L102" s="8">
        <f t="shared" si="18"/>
        <v>6072.0000000000009</v>
      </c>
      <c r="M102" s="7">
        <v>5520</v>
      </c>
      <c r="N102" s="6"/>
      <c r="P102" s="8">
        <f t="shared" si="19"/>
        <v>552.00000000000091</v>
      </c>
      <c r="Q102" s="8">
        <v>5290</v>
      </c>
      <c r="S102" s="8">
        <v>5290</v>
      </c>
    </row>
    <row r="103" spans="1:19" s="8" customFormat="1" ht="20.100000000000001" customHeight="1">
      <c r="A103" s="61"/>
      <c r="B103" s="19">
        <v>23</v>
      </c>
      <c r="C103" s="25" t="s">
        <v>44</v>
      </c>
      <c r="D103" s="10" t="s">
        <v>63</v>
      </c>
      <c r="E103" s="20" t="s">
        <v>18</v>
      </c>
      <c r="F103" s="21">
        <v>1.5</v>
      </c>
      <c r="G103" s="21">
        <v>6237.0000000000009</v>
      </c>
      <c r="H103" s="22">
        <f t="shared" si="16"/>
        <v>9355.5000000000018</v>
      </c>
      <c r="I103" s="23"/>
      <c r="J103" s="22">
        <f t="shared" si="17"/>
        <v>0</v>
      </c>
      <c r="K103" s="24"/>
      <c r="L103" s="8">
        <f t="shared" si="18"/>
        <v>6237.0000000000009</v>
      </c>
      <c r="M103" s="7">
        <v>5670</v>
      </c>
      <c r="N103" s="6"/>
      <c r="P103" s="8">
        <f t="shared" si="19"/>
        <v>567.00000000000091</v>
      </c>
      <c r="Q103" s="8">
        <v>5290</v>
      </c>
      <c r="S103" s="8">
        <v>5290</v>
      </c>
    </row>
    <row r="104" spans="1:19" s="8" customFormat="1" ht="20.100000000000001" customHeight="1">
      <c r="A104" s="61"/>
      <c r="B104" s="19">
        <v>24</v>
      </c>
      <c r="C104" s="29" t="s">
        <v>50</v>
      </c>
      <c r="D104" s="10"/>
      <c r="E104" s="20" t="s">
        <v>18</v>
      </c>
      <c r="F104" s="30">
        <v>5</v>
      </c>
      <c r="G104" s="30">
        <v>7590</v>
      </c>
      <c r="H104" s="31">
        <f t="shared" ref="H104" si="20">F104*G104</f>
        <v>37950</v>
      </c>
      <c r="I104" s="23"/>
      <c r="J104" s="22"/>
      <c r="K104" s="24"/>
      <c r="M104" s="7"/>
      <c r="N104" s="6"/>
    </row>
    <row r="105" spans="1:19" s="8" customFormat="1" ht="30" customHeight="1">
      <c r="A105" s="61"/>
      <c r="B105" s="19">
        <v>25</v>
      </c>
      <c r="C105" s="59" t="s">
        <v>45</v>
      </c>
      <c r="D105" s="10" t="s">
        <v>67</v>
      </c>
      <c r="E105" s="20" t="s">
        <v>18</v>
      </c>
      <c r="F105" s="21">
        <v>7</v>
      </c>
      <c r="G105" s="21">
        <v>9845</v>
      </c>
      <c r="H105" s="22">
        <f t="shared" si="16"/>
        <v>68915</v>
      </c>
      <c r="I105" s="23"/>
      <c r="J105" s="22">
        <f t="shared" si="17"/>
        <v>0</v>
      </c>
      <c r="K105" s="24"/>
      <c r="L105" s="8">
        <f>5170*1.1*1.15+1.15*3200-0.15*2500</f>
        <v>9845.0499999999993</v>
      </c>
      <c r="M105" s="7">
        <v>5170</v>
      </c>
      <c r="N105" s="6"/>
      <c r="P105" s="8">
        <f t="shared" si="19"/>
        <v>4675</v>
      </c>
      <c r="Q105" s="8">
        <v>5790</v>
      </c>
      <c r="S105" s="8">
        <v>5790</v>
      </c>
    </row>
    <row r="106" spans="1:19" s="8" customFormat="1" ht="30" customHeight="1">
      <c r="A106" s="61"/>
      <c r="B106" s="19">
        <v>26</v>
      </c>
      <c r="C106" s="59"/>
      <c r="D106" s="10" t="s">
        <v>62</v>
      </c>
      <c r="E106" s="20" t="s">
        <v>18</v>
      </c>
      <c r="F106" s="21">
        <v>68</v>
      </c>
      <c r="G106" s="21">
        <v>11945</v>
      </c>
      <c r="H106" s="22">
        <f t="shared" si="16"/>
        <v>812260</v>
      </c>
      <c r="I106" s="23"/>
      <c r="J106" s="22">
        <f t="shared" si="17"/>
        <v>0</v>
      </c>
      <c r="K106" s="24"/>
      <c r="L106" s="8">
        <f>6830*1.1*1.15+1.15*3200-0.15*2500</f>
        <v>11944.95</v>
      </c>
      <c r="M106" s="7">
        <v>6830</v>
      </c>
      <c r="N106" s="6"/>
      <c r="Q106" s="8">
        <v>7590</v>
      </c>
      <c r="S106" s="8">
        <v>7590</v>
      </c>
    </row>
    <row r="107" spans="1:19" ht="20.100000000000001" customHeight="1">
      <c r="A107" s="61"/>
      <c r="B107" s="58" t="s">
        <v>46</v>
      </c>
      <c r="C107" s="58"/>
      <c r="D107" s="58"/>
      <c r="E107" s="19"/>
      <c r="F107" s="26"/>
      <c r="G107" s="26"/>
      <c r="H107" s="27">
        <f>SUM(H81:H106)</f>
        <v>2460638.16</v>
      </c>
      <c r="I107" s="48"/>
      <c r="J107" s="27">
        <f>SUM(J81:J106)</f>
        <v>0</v>
      </c>
      <c r="K107" s="28"/>
    </row>
    <row r="108" spans="1:19" s="8" customFormat="1" ht="20.100000000000001" customHeight="1">
      <c r="A108" s="61" t="s">
        <v>51</v>
      </c>
      <c r="B108" s="19">
        <v>1</v>
      </c>
      <c r="C108" s="59" t="s">
        <v>16</v>
      </c>
      <c r="D108" s="10" t="s">
        <v>17</v>
      </c>
      <c r="E108" s="20" t="s">
        <v>18</v>
      </c>
      <c r="F108" s="21">
        <v>1.26</v>
      </c>
      <c r="G108" s="21">
        <v>5896.0000000000009</v>
      </c>
      <c r="H108" s="22">
        <f t="shared" ref="H108:H132" si="21">F108*G108</f>
        <v>7428.9600000000009</v>
      </c>
      <c r="I108" s="23"/>
      <c r="J108" s="22">
        <f t="shared" ref="J108:J132" si="22">ROUND(F108*I108,0)</f>
        <v>0</v>
      </c>
      <c r="K108" s="24"/>
      <c r="M108" s="7"/>
      <c r="N108" s="6"/>
    </row>
    <row r="109" spans="1:19" s="8" customFormat="1" ht="20.100000000000001" customHeight="1">
      <c r="A109" s="61"/>
      <c r="B109" s="19">
        <v>2</v>
      </c>
      <c r="C109" s="59"/>
      <c r="D109" s="10" t="s">
        <v>21</v>
      </c>
      <c r="E109" s="20" t="s">
        <v>18</v>
      </c>
      <c r="F109" s="21">
        <v>2.4</v>
      </c>
      <c r="G109" s="21">
        <v>5478</v>
      </c>
      <c r="H109" s="22">
        <f t="shared" si="21"/>
        <v>13147.199999999999</v>
      </c>
      <c r="I109" s="23"/>
      <c r="J109" s="22">
        <f t="shared" si="22"/>
        <v>0</v>
      </c>
      <c r="K109" s="24"/>
      <c r="M109" s="7"/>
      <c r="N109" s="6"/>
    </row>
    <row r="110" spans="1:19" s="8" customFormat="1" ht="20.100000000000001" customHeight="1">
      <c r="A110" s="61"/>
      <c r="B110" s="19">
        <v>3</v>
      </c>
      <c r="C110" s="59"/>
      <c r="D110" s="10" t="s">
        <v>22</v>
      </c>
      <c r="E110" s="20" t="s">
        <v>18</v>
      </c>
      <c r="F110" s="21">
        <v>1.1399999999999999</v>
      </c>
      <c r="G110" s="21">
        <v>5478</v>
      </c>
      <c r="H110" s="22">
        <f t="shared" si="21"/>
        <v>6244.9199999999992</v>
      </c>
      <c r="I110" s="23"/>
      <c r="J110" s="22">
        <f t="shared" si="22"/>
        <v>0</v>
      </c>
      <c r="K110" s="24"/>
      <c r="M110" s="7"/>
      <c r="N110" s="6"/>
    </row>
    <row r="111" spans="1:19" s="8" customFormat="1" ht="20.100000000000001" customHeight="1">
      <c r="A111" s="61"/>
      <c r="B111" s="19">
        <v>4</v>
      </c>
      <c r="C111" s="59"/>
      <c r="D111" s="10" t="s">
        <v>23</v>
      </c>
      <c r="E111" s="20" t="s">
        <v>18</v>
      </c>
      <c r="F111" s="21">
        <v>3.24</v>
      </c>
      <c r="G111" s="21">
        <v>5577</v>
      </c>
      <c r="H111" s="22">
        <f t="shared" si="21"/>
        <v>18069.48</v>
      </c>
      <c r="I111" s="23"/>
      <c r="J111" s="22">
        <f t="shared" si="22"/>
        <v>0</v>
      </c>
      <c r="K111" s="24"/>
      <c r="M111" s="7"/>
      <c r="N111" s="6"/>
    </row>
    <row r="112" spans="1:19" s="8" customFormat="1" ht="20.100000000000001" customHeight="1">
      <c r="A112" s="61"/>
      <c r="B112" s="19">
        <v>5</v>
      </c>
      <c r="C112" s="59"/>
      <c r="D112" s="10" t="s">
        <v>25</v>
      </c>
      <c r="E112" s="20" t="s">
        <v>18</v>
      </c>
      <c r="F112" s="21">
        <v>1.98</v>
      </c>
      <c r="G112" s="21">
        <v>5511</v>
      </c>
      <c r="H112" s="22">
        <f t="shared" si="21"/>
        <v>10911.78</v>
      </c>
      <c r="I112" s="23"/>
      <c r="J112" s="22">
        <f t="shared" si="22"/>
        <v>0</v>
      </c>
      <c r="K112" s="24"/>
      <c r="M112" s="7"/>
      <c r="N112" s="6"/>
    </row>
    <row r="113" spans="1:19" s="8" customFormat="1" ht="20.100000000000001" customHeight="1">
      <c r="A113" s="61"/>
      <c r="B113" s="19">
        <v>6</v>
      </c>
      <c r="C113" s="59"/>
      <c r="D113" s="10" t="s">
        <v>26</v>
      </c>
      <c r="E113" s="20" t="s">
        <v>18</v>
      </c>
      <c r="F113" s="21">
        <v>1.98</v>
      </c>
      <c r="G113" s="21">
        <v>5489</v>
      </c>
      <c r="H113" s="22">
        <f t="shared" si="21"/>
        <v>10868.22</v>
      </c>
      <c r="I113" s="23"/>
      <c r="J113" s="22">
        <f t="shared" si="22"/>
        <v>0</v>
      </c>
      <c r="K113" s="24"/>
      <c r="M113" s="7"/>
      <c r="N113" s="6"/>
    </row>
    <row r="114" spans="1:19" s="8" customFormat="1" ht="20.100000000000001" customHeight="1">
      <c r="A114" s="61"/>
      <c r="B114" s="19">
        <v>7</v>
      </c>
      <c r="C114" s="59"/>
      <c r="D114" s="10" t="s">
        <v>27</v>
      </c>
      <c r="E114" s="20" t="s">
        <v>18</v>
      </c>
      <c r="F114" s="21">
        <v>4.92</v>
      </c>
      <c r="G114" s="21">
        <v>5379</v>
      </c>
      <c r="H114" s="22">
        <f t="shared" si="21"/>
        <v>26464.68</v>
      </c>
      <c r="I114" s="23"/>
      <c r="J114" s="22">
        <f t="shared" si="22"/>
        <v>0</v>
      </c>
      <c r="K114" s="24"/>
      <c r="M114" s="7"/>
      <c r="N114" s="6"/>
    </row>
    <row r="115" spans="1:19" s="8" customFormat="1" ht="20.100000000000001" customHeight="1">
      <c r="A115" s="61"/>
      <c r="B115" s="19">
        <v>8</v>
      </c>
      <c r="C115" s="59"/>
      <c r="D115" s="10" t="s">
        <v>28</v>
      </c>
      <c r="E115" s="20" t="s">
        <v>18</v>
      </c>
      <c r="F115" s="21">
        <v>6</v>
      </c>
      <c r="G115" s="21">
        <v>5456</v>
      </c>
      <c r="H115" s="22">
        <f t="shared" si="21"/>
        <v>32736</v>
      </c>
      <c r="I115" s="23"/>
      <c r="J115" s="22">
        <f t="shared" si="22"/>
        <v>0</v>
      </c>
      <c r="K115" s="24"/>
      <c r="M115" s="7"/>
      <c r="N115" s="6"/>
    </row>
    <row r="116" spans="1:19" s="8" customFormat="1" ht="20.100000000000001" customHeight="1">
      <c r="A116" s="61"/>
      <c r="B116" s="19">
        <v>9</v>
      </c>
      <c r="C116" s="59"/>
      <c r="D116" s="10" t="s">
        <v>29</v>
      </c>
      <c r="E116" s="20" t="s">
        <v>18</v>
      </c>
      <c r="F116" s="21">
        <v>4.92</v>
      </c>
      <c r="G116" s="21">
        <v>5379</v>
      </c>
      <c r="H116" s="22">
        <f t="shared" si="21"/>
        <v>26464.68</v>
      </c>
      <c r="I116" s="23"/>
      <c r="J116" s="22">
        <f t="shared" si="22"/>
        <v>0</v>
      </c>
      <c r="K116" s="24"/>
      <c r="M116" s="7"/>
      <c r="N116" s="6"/>
    </row>
    <row r="117" spans="1:19" s="8" customFormat="1" ht="20.100000000000001" customHeight="1">
      <c r="A117" s="61"/>
      <c r="B117" s="19">
        <v>10</v>
      </c>
      <c r="C117" s="59"/>
      <c r="D117" s="10" t="s">
        <v>30</v>
      </c>
      <c r="E117" s="20" t="s">
        <v>18</v>
      </c>
      <c r="F117" s="21">
        <v>3.3</v>
      </c>
      <c r="G117" s="21">
        <v>5456</v>
      </c>
      <c r="H117" s="22">
        <f t="shared" si="21"/>
        <v>18004.8</v>
      </c>
      <c r="I117" s="23"/>
      <c r="J117" s="22">
        <f t="shared" si="22"/>
        <v>0</v>
      </c>
      <c r="K117" s="24"/>
      <c r="M117" s="7"/>
      <c r="N117" s="6"/>
    </row>
    <row r="118" spans="1:19" s="8" customFormat="1" ht="20.100000000000001" customHeight="1">
      <c r="A118" s="61"/>
      <c r="B118" s="19">
        <v>11</v>
      </c>
      <c r="C118" s="59"/>
      <c r="D118" s="10" t="s">
        <v>31</v>
      </c>
      <c r="E118" s="20" t="s">
        <v>18</v>
      </c>
      <c r="F118" s="21">
        <v>1.56</v>
      </c>
      <c r="G118" s="21">
        <v>5599</v>
      </c>
      <c r="H118" s="22">
        <f t="shared" si="21"/>
        <v>8734.44</v>
      </c>
      <c r="I118" s="23"/>
      <c r="J118" s="22">
        <f t="shared" si="22"/>
        <v>0</v>
      </c>
      <c r="K118" s="24"/>
      <c r="M118" s="7"/>
      <c r="N118" s="6"/>
    </row>
    <row r="119" spans="1:19" s="8" customFormat="1" ht="20.100000000000001" customHeight="1">
      <c r="A119" s="61"/>
      <c r="B119" s="19">
        <v>12</v>
      </c>
      <c r="C119" s="59"/>
      <c r="D119" s="10" t="s">
        <v>32</v>
      </c>
      <c r="E119" s="20" t="s">
        <v>18</v>
      </c>
      <c r="F119" s="21">
        <v>3.66</v>
      </c>
      <c r="G119" s="21">
        <v>5632</v>
      </c>
      <c r="H119" s="22">
        <f t="shared" si="21"/>
        <v>20613.120000000003</v>
      </c>
      <c r="I119" s="23"/>
      <c r="J119" s="22">
        <f t="shared" si="22"/>
        <v>0</v>
      </c>
      <c r="K119" s="24"/>
      <c r="M119" s="7"/>
      <c r="N119" s="6"/>
    </row>
    <row r="120" spans="1:19" s="8" customFormat="1" ht="20.100000000000001" customHeight="1">
      <c r="A120" s="61"/>
      <c r="B120" s="19">
        <v>13</v>
      </c>
      <c r="C120" s="59"/>
      <c r="D120" s="10" t="s">
        <v>33</v>
      </c>
      <c r="E120" s="20" t="s">
        <v>18</v>
      </c>
      <c r="F120" s="21">
        <v>0.06</v>
      </c>
      <c r="G120" s="21">
        <v>5610</v>
      </c>
      <c r="H120" s="22">
        <f t="shared" si="21"/>
        <v>336.59999999999997</v>
      </c>
      <c r="I120" s="23"/>
      <c r="J120" s="22">
        <f t="shared" si="22"/>
        <v>0</v>
      </c>
      <c r="K120" s="24"/>
      <c r="M120" s="7"/>
      <c r="N120" s="6"/>
    </row>
    <row r="121" spans="1:19" s="8" customFormat="1" ht="20.100000000000001" customHeight="1">
      <c r="A121" s="61"/>
      <c r="B121" s="19">
        <v>14</v>
      </c>
      <c r="C121" s="59"/>
      <c r="D121" s="10" t="s">
        <v>35</v>
      </c>
      <c r="E121" s="20" t="s">
        <v>18</v>
      </c>
      <c r="F121" s="21">
        <v>5.16</v>
      </c>
      <c r="G121" s="21">
        <v>5500</v>
      </c>
      <c r="H121" s="22">
        <f t="shared" si="21"/>
        <v>28380</v>
      </c>
      <c r="I121" s="23"/>
      <c r="J121" s="22">
        <f t="shared" si="22"/>
        <v>0</v>
      </c>
      <c r="K121" s="24"/>
      <c r="M121" s="7"/>
      <c r="N121" s="6"/>
    </row>
    <row r="122" spans="1:19" s="8" customFormat="1" ht="20.100000000000001" customHeight="1">
      <c r="A122" s="61"/>
      <c r="B122" s="19">
        <v>15</v>
      </c>
      <c r="C122" s="59"/>
      <c r="D122" s="10" t="s">
        <v>36</v>
      </c>
      <c r="E122" s="20" t="s">
        <v>18</v>
      </c>
      <c r="F122" s="21">
        <v>17</v>
      </c>
      <c r="G122" s="21">
        <v>5907.0000000000009</v>
      </c>
      <c r="H122" s="22">
        <f t="shared" si="21"/>
        <v>100419.00000000001</v>
      </c>
      <c r="I122" s="23"/>
      <c r="J122" s="22">
        <f t="shared" si="22"/>
        <v>0</v>
      </c>
      <c r="K122" s="24"/>
      <c r="M122" s="7"/>
      <c r="N122" s="6"/>
    </row>
    <row r="123" spans="1:19" s="8" customFormat="1" ht="20.100000000000001" customHeight="1">
      <c r="A123" s="61"/>
      <c r="B123" s="19">
        <v>16</v>
      </c>
      <c r="C123" s="59"/>
      <c r="D123" s="10" t="s">
        <v>37</v>
      </c>
      <c r="E123" s="20" t="s">
        <v>18</v>
      </c>
      <c r="F123" s="21">
        <v>25</v>
      </c>
      <c r="G123" s="21">
        <v>5874.0000000000009</v>
      </c>
      <c r="H123" s="22">
        <f t="shared" si="21"/>
        <v>146850.00000000003</v>
      </c>
      <c r="I123" s="23"/>
      <c r="J123" s="22">
        <f t="shared" si="22"/>
        <v>0</v>
      </c>
      <c r="K123" s="24"/>
      <c r="M123" s="7"/>
      <c r="N123" s="6"/>
    </row>
    <row r="124" spans="1:19" s="8" customFormat="1" ht="20.100000000000001" customHeight="1">
      <c r="A124" s="61"/>
      <c r="B124" s="19">
        <v>17</v>
      </c>
      <c r="C124" s="59"/>
      <c r="D124" s="10" t="s">
        <v>38</v>
      </c>
      <c r="E124" s="20" t="s">
        <v>18</v>
      </c>
      <c r="F124" s="21">
        <v>21</v>
      </c>
      <c r="G124" s="21">
        <v>5764.0000000000009</v>
      </c>
      <c r="H124" s="22">
        <f t="shared" si="21"/>
        <v>121044.00000000001</v>
      </c>
      <c r="I124" s="23"/>
      <c r="J124" s="22">
        <f t="shared" si="22"/>
        <v>0</v>
      </c>
      <c r="K124" s="24"/>
      <c r="M124" s="7"/>
      <c r="N124" s="6"/>
    </row>
    <row r="125" spans="1:19" s="8" customFormat="1" ht="20.100000000000001" customHeight="1">
      <c r="A125" s="61"/>
      <c r="B125" s="19">
        <v>18</v>
      </c>
      <c r="C125" s="59"/>
      <c r="D125" s="10" t="s">
        <v>39</v>
      </c>
      <c r="E125" s="20" t="s">
        <v>18</v>
      </c>
      <c r="F125" s="21">
        <v>11</v>
      </c>
      <c r="G125" s="21">
        <v>5819.0000000000009</v>
      </c>
      <c r="H125" s="22">
        <f t="shared" si="21"/>
        <v>64009.000000000007</v>
      </c>
      <c r="I125" s="23"/>
      <c r="J125" s="22">
        <f t="shared" si="22"/>
        <v>0</v>
      </c>
      <c r="K125" s="24"/>
      <c r="M125" s="7"/>
      <c r="N125" s="6"/>
    </row>
    <row r="126" spans="1:19" s="8" customFormat="1" ht="20.100000000000001" customHeight="1">
      <c r="A126" s="61"/>
      <c r="B126" s="19">
        <v>19</v>
      </c>
      <c r="C126" s="59"/>
      <c r="D126" s="10" t="s">
        <v>40</v>
      </c>
      <c r="E126" s="20" t="s">
        <v>18</v>
      </c>
      <c r="F126" s="21">
        <v>13</v>
      </c>
      <c r="G126" s="21">
        <v>5819.0000000000009</v>
      </c>
      <c r="H126" s="22">
        <f t="shared" si="21"/>
        <v>75647.000000000015</v>
      </c>
      <c r="I126" s="23"/>
      <c r="J126" s="22">
        <f t="shared" si="22"/>
        <v>0</v>
      </c>
      <c r="K126" s="24"/>
      <c r="M126" s="7"/>
      <c r="N126" s="6"/>
    </row>
    <row r="127" spans="1:19" s="8" customFormat="1" ht="20.100000000000001" customHeight="1">
      <c r="A127" s="61"/>
      <c r="B127" s="19">
        <v>20</v>
      </c>
      <c r="C127" s="25" t="s">
        <v>61</v>
      </c>
      <c r="D127" s="10" t="s">
        <v>41</v>
      </c>
      <c r="E127" s="20" t="s">
        <v>18</v>
      </c>
      <c r="F127" s="21">
        <v>5</v>
      </c>
      <c r="G127" s="21">
        <v>7139.0000000000009</v>
      </c>
      <c r="H127" s="22">
        <f t="shared" si="21"/>
        <v>35695.000000000007</v>
      </c>
      <c r="I127" s="23"/>
      <c r="J127" s="22">
        <f t="shared" si="22"/>
        <v>0</v>
      </c>
      <c r="K127" s="24"/>
      <c r="L127" s="8">
        <f t="shared" ref="L127:L130" si="23">M127*1.1</f>
        <v>7139.0000000000009</v>
      </c>
      <c r="M127" s="7">
        <v>6490</v>
      </c>
      <c r="N127" s="6"/>
      <c r="P127" s="8">
        <f t="shared" ref="P127:P131" si="24">G127-M127</f>
        <v>649.00000000000091</v>
      </c>
      <c r="Q127" s="8">
        <v>6490</v>
      </c>
      <c r="S127" s="8">
        <v>6490</v>
      </c>
    </row>
    <row r="128" spans="1:19" s="8" customFormat="1" ht="20.100000000000001" customHeight="1">
      <c r="A128" s="61"/>
      <c r="B128" s="19">
        <v>21</v>
      </c>
      <c r="C128" s="25" t="s">
        <v>42</v>
      </c>
      <c r="D128" s="10" t="s">
        <v>43</v>
      </c>
      <c r="E128" s="20" t="s">
        <v>18</v>
      </c>
      <c r="F128" s="21">
        <v>1</v>
      </c>
      <c r="G128" s="21">
        <v>6182.0000000000009</v>
      </c>
      <c r="H128" s="22">
        <f t="shared" si="21"/>
        <v>6182.0000000000009</v>
      </c>
      <c r="I128" s="23"/>
      <c r="J128" s="22">
        <f t="shared" si="22"/>
        <v>0</v>
      </c>
      <c r="K128" s="24"/>
      <c r="L128" s="8">
        <f t="shared" si="23"/>
        <v>6182.0000000000009</v>
      </c>
      <c r="M128" s="7">
        <v>5620</v>
      </c>
      <c r="N128" s="6"/>
      <c r="P128" s="8">
        <f t="shared" si="24"/>
        <v>562.00000000000091</v>
      </c>
      <c r="Q128" s="8">
        <v>5790</v>
      </c>
      <c r="S128" s="8">
        <v>5790</v>
      </c>
    </row>
    <row r="129" spans="1:19" s="8" customFormat="1" ht="20.100000000000001" customHeight="1">
      <c r="A129" s="61"/>
      <c r="B129" s="19">
        <v>22</v>
      </c>
      <c r="C129" s="25" t="s">
        <v>44</v>
      </c>
      <c r="D129" s="10" t="s">
        <v>66</v>
      </c>
      <c r="E129" s="20" t="s">
        <v>18</v>
      </c>
      <c r="F129" s="21">
        <v>3</v>
      </c>
      <c r="G129" s="21">
        <v>6072.0000000000009</v>
      </c>
      <c r="H129" s="22">
        <f t="shared" si="21"/>
        <v>18216.000000000004</v>
      </c>
      <c r="I129" s="23"/>
      <c r="J129" s="22">
        <f t="shared" si="22"/>
        <v>0</v>
      </c>
      <c r="K129" s="24"/>
      <c r="L129" s="8">
        <f t="shared" si="23"/>
        <v>6072.0000000000009</v>
      </c>
      <c r="M129" s="7">
        <v>5520</v>
      </c>
      <c r="N129" s="6"/>
      <c r="P129" s="8">
        <f t="shared" si="24"/>
        <v>552.00000000000091</v>
      </c>
      <c r="Q129" s="8">
        <v>5290</v>
      </c>
      <c r="S129" s="8">
        <v>5290</v>
      </c>
    </row>
    <row r="130" spans="1:19" s="8" customFormat="1" ht="20.100000000000001" customHeight="1">
      <c r="A130" s="61"/>
      <c r="B130" s="19">
        <v>23</v>
      </c>
      <c r="C130" s="25" t="s">
        <v>44</v>
      </c>
      <c r="D130" s="10" t="s">
        <v>63</v>
      </c>
      <c r="E130" s="20" t="s">
        <v>18</v>
      </c>
      <c r="F130" s="21">
        <v>3</v>
      </c>
      <c r="G130" s="21">
        <v>6237.0000000000009</v>
      </c>
      <c r="H130" s="22">
        <f t="shared" si="21"/>
        <v>18711.000000000004</v>
      </c>
      <c r="I130" s="23"/>
      <c r="J130" s="22">
        <f t="shared" si="22"/>
        <v>0</v>
      </c>
      <c r="K130" s="24"/>
      <c r="L130" s="8">
        <f t="shared" si="23"/>
        <v>6237.0000000000009</v>
      </c>
      <c r="M130" s="7">
        <v>5670</v>
      </c>
      <c r="N130" s="6"/>
      <c r="P130" s="8">
        <f t="shared" si="24"/>
        <v>567.00000000000091</v>
      </c>
      <c r="Q130" s="8">
        <v>5290</v>
      </c>
      <c r="S130" s="8">
        <v>5290</v>
      </c>
    </row>
    <row r="131" spans="1:19" s="8" customFormat="1" ht="30" customHeight="1">
      <c r="A131" s="61"/>
      <c r="B131" s="19">
        <v>24</v>
      </c>
      <c r="C131" s="59" t="s">
        <v>45</v>
      </c>
      <c r="D131" s="10" t="s">
        <v>67</v>
      </c>
      <c r="E131" s="20" t="s">
        <v>18</v>
      </c>
      <c r="F131" s="21">
        <v>2.2000000000000002</v>
      </c>
      <c r="G131" s="21">
        <v>9845</v>
      </c>
      <c r="H131" s="22">
        <f t="shared" si="21"/>
        <v>21659</v>
      </c>
      <c r="I131" s="23"/>
      <c r="J131" s="22">
        <f t="shared" si="22"/>
        <v>0</v>
      </c>
      <c r="K131" s="24"/>
      <c r="L131" s="8">
        <f>5170*1.1*1.15+1.15*3200-0.15*2500</f>
        <v>9845.0499999999993</v>
      </c>
      <c r="M131" s="7">
        <v>5170</v>
      </c>
      <c r="N131" s="6"/>
      <c r="P131" s="8">
        <f t="shared" si="24"/>
        <v>4675</v>
      </c>
      <c r="Q131" s="8">
        <v>5790</v>
      </c>
      <c r="S131" s="8">
        <v>5790</v>
      </c>
    </row>
    <row r="132" spans="1:19" s="8" customFormat="1" ht="30" customHeight="1">
      <c r="A132" s="61"/>
      <c r="B132" s="19">
        <v>25</v>
      </c>
      <c r="C132" s="59"/>
      <c r="D132" s="10" t="s">
        <v>62</v>
      </c>
      <c r="E132" s="20" t="s">
        <v>18</v>
      </c>
      <c r="F132" s="21">
        <v>300</v>
      </c>
      <c r="G132" s="21">
        <v>11945</v>
      </c>
      <c r="H132" s="22">
        <f t="shared" si="21"/>
        <v>3583500</v>
      </c>
      <c r="I132" s="23"/>
      <c r="J132" s="22">
        <f t="shared" si="22"/>
        <v>0</v>
      </c>
      <c r="K132" s="24"/>
      <c r="L132" s="8">
        <f>6830*1.1*1.15+1.15*3200-0.15*2500</f>
        <v>11944.95</v>
      </c>
      <c r="M132" s="7">
        <v>6830</v>
      </c>
      <c r="N132" s="6"/>
      <c r="Q132" s="8">
        <v>7590</v>
      </c>
      <c r="S132" s="8">
        <v>7590</v>
      </c>
    </row>
    <row r="133" spans="1:19" ht="20.100000000000001" customHeight="1">
      <c r="A133" s="61"/>
      <c r="B133" s="58" t="s">
        <v>46</v>
      </c>
      <c r="C133" s="58"/>
      <c r="D133" s="58"/>
      <c r="E133" s="19"/>
      <c r="F133" s="26"/>
      <c r="G133" s="26"/>
      <c r="H133" s="27">
        <f>SUM(H108:H132)</f>
        <v>4420336.88</v>
      </c>
      <c r="I133" s="48"/>
      <c r="J133" s="27">
        <f>SUM(J108:J132)</f>
        <v>0</v>
      </c>
      <c r="K133" s="28"/>
    </row>
    <row r="134" spans="1:19" s="8" customFormat="1" ht="20.100000000000001" customHeight="1">
      <c r="A134" s="61" t="s">
        <v>52</v>
      </c>
      <c r="B134" s="19">
        <v>1</v>
      </c>
      <c r="C134" s="59" t="s">
        <v>16</v>
      </c>
      <c r="D134" s="10" t="s">
        <v>17</v>
      </c>
      <c r="E134" s="20" t="s">
        <v>18</v>
      </c>
      <c r="F134" s="21">
        <v>4.5599999999999996</v>
      </c>
      <c r="G134" s="21">
        <v>5896.0000000000009</v>
      </c>
      <c r="H134" s="22">
        <f t="shared" ref="H134:H158" si="25">F134*G134</f>
        <v>26885.760000000002</v>
      </c>
      <c r="I134" s="23"/>
      <c r="J134" s="22">
        <f t="shared" ref="J134:J158" si="26">ROUND(F134*I134,0)</f>
        <v>0</v>
      </c>
      <c r="K134" s="24"/>
      <c r="M134" s="7"/>
      <c r="N134" s="6"/>
    </row>
    <row r="135" spans="1:19" s="8" customFormat="1" ht="20.100000000000001" customHeight="1">
      <c r="A135" s="61"/>
      <c r="B135" s="19">
        <v>2</v>
      </c>
      <c r="C135" s="59"/>
      <c r="D135" s="10" t="s">
        <v>21</v>
      </c>
      <c r="E135" s="20" t="s">
        <v>18</v>
      </c>
      <c r="F135" s="21">
        <v>1.08</v>
      </c>
      <c r="G135" s="21">
        <v>5478</v>
      </c>
      <c r="H135" s="22">
        <f t="shared" si="25"/>
        <v>5916.2400000000007</v>
      </c>
      <c r="I135" s="23"/>
      <c r="J135" s="22">
        <f t="shared" si="26"/>
        <v>0</v>
      </c>
      <c r="K135" s="24"/>
      <c r="M135" s="7"/>
      <c r="N135" s="6"/>
    </row>
    <row r="136" spans="1:19" s="8" customFormat="1" ht="20.100000000000001" customHeight="1">
      <c r="A136" s="61"/>
      <c r="B136" s="19">
        <v>3</v>
      </c>
      <c r="C136" s="59"/>
      <c r="D136" s="10" t="s">
        <v>22</v>
      </c>
      <c r="E136" s="20" t="s">
        <v>18</v>
      </c>
      <c r="F136" s="21">
        <v>4.0199999999999996</v>
      </c>
      <c r="G136" s="21">
        <v>5478</v>
      </c>
      <c r="H136" s="22">
        <f t="shared" si="25"/>
        <v>22021.559999999998</v>
      </c>
      <c r="I136" s="23"/>
      <c r="J136" s="22">
        <f t="shared" si="26"/>
        <v>0</v>
      </c>
      <c r="K136" s="24"/>
      <c r="M136" s="7"/>
      <c r="N136" s="6"/>
    </row>
    <row r="137" spans="1:19" s="8" customFormat="1" ht="20.100000000000001" customHeight="1">
      <c r="A137" s="61"/>
      <c r="B137" s="19">
        <v>4</v>
      </c>
      <c r="C137" s="59"/>
      <c r="D137" s="10" t="s">
        <v>23</v>
      </c>
      <c r="E137" s="20" t="s">
        <v>18</v>
      </c>
      <c r="F137" s="21">
        <v>0.84</v>
      </c>
      <c r="G137" s="21">
        <v>5577</v>
      </c>
      <c r="H137" s="22">
        <f t="shared" si="25"/>
        <v>4684.6799999999994</v>
      </c>
      <c r="I137" s="23"/>
      <c r="J137" s="22">
        <f t="shared" si="26"/>
        <v>0</v>
      </c>
      <c r="K137" s="24"/>
      <c r="M137" s="7"/>
      <c r="N137" s="6"/>
    </row>
    <row r="138" spans="1:19" s="8" customFormat="1" ht="20.100000000000001" customHeight="1">
      <c r="A138" s="61"/>
      <c r="B138" s="19">
        <v>5</v>
      </c>
      <c r="C138" s="59"/>
      <c r="D138" s="10" t="s">
        <v>25</v>
      </c>
      <c r="E138" s="20" t="s">
        <v>18</v>
      </c>
      <c r="F138" s="21">
        <v>1.1399999999999999</v>
      </c>
      <c r="G138" s="21">
        <v>5511</v>
      </c>
      <c r="H138" s="22">
        <f t="shared" si="25"/>
        <v>6282.5399999999991</v>
      </c>
      <c r="I138" s="23"/>
      <c r="J138" s="22">
        <f t="shared" si="26"/>
        <v>0</v>
      </c>
      <c r="K138" s="24"/>
      <c r="M138" s="7"/>
      <c r="N138" s="6"/>
    </row>
    <row r="139" spans="1:19" s="8" customFormat="1" ht="20.100000000000001" customHeight="1">
      <c r="A139" s="61"/>
      <c r="B139" s="19">
        <v>6</v>
      </c>
      <c r="C139" s="59"/>
      <c r="D139" s="10" t="s">
        <v>26</v>
      </c>
      <c r="E139" s="20" t="s">
        <v>18</v>
      </c>
      <c r="F139" s="21">
        <v>5.76</v>
      </c>
      <c r="G139" s="21">
        <v>5489</v>
      </c>
      <c r="H139" s="22">
        <f t="shared" si="25"/>
        <v>31616.639999999999</v>
      </c>
      <c r="I139" s="23"/>
      <c r="J139" s="22">
        <f t="shared" si="26"/>
        <v>0</v>
      </c>
      <c r="K139" s="24"/>
      <c r="M139" s="7"/>
      <c r="N139" s="6"/>
    </row>
    <row r="140" spans="1:19" s="8" customFormat="1" ht="20.100000000000001" customHeight="1">
      <c r="A140" s="61"/>
      <c r="B140" s="19">
        <v>7</v>
      </c>
      <c r="C140" s="59"/>
      <c r="D140" s="10" t="s">
        <v>27</v>
      </c>
      <c r="E140" s="20" t="s">
        <v>18</v>
      </c>
      <c r="F140" s="21">
        <v>1.85</v>
      </c>
      <c r="G140" s="21">
        <v>5379</v>
      </c>
      <c r="H140" s="22">
        <f t="shared" si="25"/>
        <v>9951.15</v>
      </c>
      <c r="I140" s="23"/>
      <c r="J140" s="22">
        <f t="shared" si="26"/>
        <v>0</v>
      </c>
      <c r="K140" s="24"/>
      <c r="M140" s="7"/>
      <c r="N140" s="6"/>
    </row>
    <row r="141" spans="1:19" s="8" customFormat="1" ht="20.100000000000001" customHeight="1">
      <c r="A141" s="61"/>
      <c r="B141" s="19">
        <v>8</v>
      </c>
      <c r="C141" s="59"/>
      <c r="D141" s="10" t="s">
        <v>28</v>
      </c>
      <c r="E141" s="20" t="s">
        <v>18</v>
      </c>
      <c r="F141" s="21">
        <v>1.08</v>
      </c>
      <c r="G141" s="21">
        <v>5456</v>
      </c>
      <c r="H141" s="22">
        <f t="shared" si="25"/>
        <v>5892.4800000000005</v>
      </c>
      <c r="I141" s="23"/>
      <c r="J141" s="22">
        <f t="shared" si="26"/>
        <v>0</v>
      </c>
      <c r="K141" s="24"/>
      <c r="M141" s="7"/>
      <c r="N141" s="6"/>
    </row>
    <row r="142" spans="1:19" s="8" customFormat="1" ht="20.100000000000001" customHeight="1">
      <c r="A142" s="61"/>
      <c r="B142" s="19">
        <v>9</v>
      </c>
      <c r="C142" s="59"/>
      <c r="D142" s="10" t="s">
        <v>29</v>
      </c>
      <c r="E142" s="20" t="s">
        <v>18</v>
      </c>
      <c r="F142" s="21">
        <v>1.02</v>
      </c>
      <c r="G142" s="21">
        <v>5379</v>
      </c>
      <c r="H142" s="22">
        <f t="shared" si="25"/>
        <v>5486.58</v>
      </c>
      <c r="I142" s="23"/>
      <c r="J142" s="22">
        <f t="shared" si="26"/>
        <v>0</v>
      </c>
      <c r="K142" s="24"/>
      <c r="M142" s="7"/>
      <c r="N142" s="6"/>
    </row>
    <row r="143" spans="1:19" s="8" customFormat="1" ht="20.100000000000001" customHeight="1">
      <c r="A143" s="61"/>
      <c r="B143" s="19">
        <v>10</v>
      </c>
      <c r="C143" s="59"/>
      <c r="D143" s="10" t="s">
        <v>30</v>
      </c>
      <c r="E143" s="20" t="s">
        <v>18</v>
      </c>
      <c r="F143" s="21">
        <v>1.08</v>
      </c>
      <c r="G143" s="21">
        <v>5456</v>
      </c>
      <c r="H143" s="22">
        <f t="shared" si="25"/>
        <v>5892.4800000000005</v>
      </c>
      <c r="I143" s="23"/>
      <c r="J143" s="22">
        <f t="shared" si="26"/>
        <v>0</v>
      </c>
      <c r="K143" s="24"/>
      <c r="M143" s="7"/>
      <c r="N143" s="6"/>
    </row>
    <row r="144" spans="1:19" s="8" customFormat="1" ht="20.100000000000001" customHeight="1">
      <c r="A144" s="61"/>
      <c r="B144" s="19">
        <v>11</v>
      </c>
      <c r="C144" s="59"/>
      <c r="D144" s="10" t="s">
        <v>31</v>
      </c>
      <c r="E144" s="20" t="s">
        <v>18</v>
      </c>
      <c r="F144" s="21">
        <v>4.32</v>
      </c>
      <c r="G144" s="21">
        <v>5599</v>
      </c>
      <c r="H144" s="22">
        <f t="shared" si="25"/>
        <v>24187.68</v>
      </c>
      <c r="I144" s="23"/>
      <c r="J144" s="22">
        <f t="shared" si="26"/>
        <v>0</v>
      </c>
      <c r="K144" s="24"/>
      <c r="M144" s="7"/>
      <c r="N144" s="6"/>
    </row>
    <row r="145" spans="1:19" s="8" customFormat="1" ht="20.100000000000001" customHeight="1">
      <c r="A145" s="61"/>
      <c r="B145" s="19">
        <v>12</v>
      </c>
      <c r="C145" s="59"/>
      <c r="D145" s="10" t="s">
        <v>32</v>
      </c>
      <c r="E145" s="20" t="s">
        <v>18</v>
      </c>
      <c r="F145" s="21">
        <v>0.6</v>
      </c>
      <c r="G145" s="21">
        <v>5632</v>
      </c>
      <c r="H145" s="22">
        <f t="shared" si="25"/>
        <v>3379.2</v>
      </c>
      <c r="I145" s="23"/>
      <c r="J145" s="22">
        <f t="shared" si="26"/>
        <v>0</v>
      </c>
      <c r="K145" s="24"/>
      <c r="M145" s="7"/>
      <c r="N145" s="6"/>
    </row>
    <row r="146" spans="1:19" s="8" customFormat="1" ht="20.100000000000001" customHeight="1">
      <c r="A146" s="61"/>
      <c r="B146" s="19">
        <v>13</v>
      </c>
      <c r="C146" s="59"/>
      <c r="D146" s="10" t="s">
        <v>33</v>
      </c>
      <c r="E146" s="20" t="s">
        <v>18</v>
      </c>
      <c r="F146" s="21">
        <v>2.52</v>
      </c>
      <c r="G146" s="21">
        <v>5610</v>
      </c>
      <c r="H146" s="22">
        <f t="shared" si="25"/>
        <v>14137.2</v>
      </c>
      <c r="I146" s="23"/>
      <c r="J146" s="22">
        <f t="shared" si="26"/>
        <v>0</v>
      </c>
      <c r="K146" s="24"/>
      <c r="M146" s="7"/>
      <c r="N146" s="6"/>
    </row>
    <row r="147" spans="1:19" s="8" customFormat="1" ht="20.100000000000001" customHeight="1">
      <c r="A147" s="61"/>
      <c r="B147" s="19">
        <v>14</v>
      </c>
      <c r="C147" s="59"/>
      <c r="D147" s="10" t="s">
        <v>35</v>
      </c>
      <c r="E147" s="20" t="s">
        <v>18</v>
      </c>
      <c r="F147" s="21">
        <v>4.92</v>
      </c>
      <c r="G147" s="21">
        <v>5500</v>
      </c>
      <c r="H147" s="22">
        <f t="shared" si="25"/>
        <v>27060</v>
      </c>
      <c r="I147" s="23"/>
      <c r="J147" s="22">
        <f t="shared" si="26"/>
        <v>0</v>
      </c>
      <c r="K147" s="24"/>
      <c r="M147" s="7"/>
      <c r="N147" s="6"/>
    </row>
    <row r="148" spans="1:19" s="8" customFormat="1" ht="20.100000000000001" customHeight="1">
      <c r="A148" s="61"/>
      <c r="B148" s="19">
        <v>15</v>
      </c>
      <c r="C148" s="59"/>
      <c r="D148" s="10" t="s">
        <v>36</v>
      </c>
      <c r="E148" s="20" t="s">
        <v>18</v>
      </c>
      <c r="F148" s="21">
        <v>12</v>
      </c>
      <c r="G148" s="21">
        <v>5907.0000000000009</v>
      </c>
      <c r="H148" s="22">
        <f t="shared" si="25"/>
        <v>70884.000000000015</v>
      </c>
      <c r="I148" s="23"/>
      <c r="J148" s="22">
        <f t="shared" si="26"/>
        <v>0</v>
      </c>
      <c r="K148" s="24"/>
      <c r="M148" s="7"/>
      <c r="N148" s="6"/>
    </row>
    <row r="149" spans="1:19" s="8" customFormat="1" ht="20.100000000000001" customHeight="1">
      <c r="A149" s="61"/>
      <c r="B149" s="19">
        <v>16</v>
      </c>
      <c r="C149" s="59"/>
      <c r="D149" s="10" t="s">
        <v>37</v>
      </c>
      <c r="E149" s="20" t="s">
        <v>18</v>
      </c>
      <c r="F149" s="21">
        <v>32.5</v>
      </c>
      <c r="G149" s="21">
        <v>5874.0000000000009</v>
      </c>
      <c r="H149" s="22">
        <f t="shared" si="25"/>
        <v>190905.00000000003</v>
      </c>
      <c r="I149" s="23"/>
      <c r="J149" s="22">
        <f t="shared" si="26"/>
        <v>0</v>
      </c>
      <c r="K149" s="24"/>
      <c r="M149" s="7"/>
      <c r="N149" s="6"/>
    </row>
    <row r="150" spans="1:19" s="8" customFormat="1" ht="20.100000000000001" customHeight="1">
      <c r="A150" s="61"/>
      <c r="B150" s="19">
        <v>17</v>
      </c>
      <c r="C150" s="59"/>
      <c r="D150" s="10" t="s">
        <v>38</v>
      </c>
      <c r="E150" s="20" t="s">
        <v>18</v>
      </c>
      <c r="F150" s="21">
        <v>52.6</v>
      </c>
      <c r="G150" s="21">
        <v>5764.0000000000009</v>
      </c>
      <c r="H150" s="22">
        <f t="shared" si="25"/>
        <v>303186.40000000008</v>
      </c>
      <c r="I150" s="23"/>
      <c r="J150" s="22">
        <f t="shared" si="26"/>
        <v>0</v>
      </c>
      <c r="K150" s="24"/>
      <c r="M150" s="7"/>
      <c r="N150" s="6"/>
    </row>
    <row r="151" spans="1:19" s="8" customFormat="1" ht="20.100000000000001" customHeight="1">
      <c r="A151" s="61"/>
      <c r="B151" s="19">
        <v>18</v>
      </c>
      <c r="C151" s="59"/>
      <c r="D151" s="10" t="s">
        <v>39</v>
      </c>
      <c r="E151" s="20" t="s">
        <v>18</v>
      </c>
      <c r="F151" s="21">
        <v>16.899999999999999</v>
      </c>
      <c r="G151" s="21">
        <v>5819.0000000000009</v>
      </c>
      <c r="H151" s="22">
        <f t="shared" si="25"/>
        <v>98341.1</v>
      </c>
      <c r="I151" s="23"/>
      <c r="J151" s="22">
        <f t="shared" si="26"/>
        <v>0</v>
      </c>
      <c r="K151" s="24"/>
      <c r="M151" s="7"/>
      <c r="N151" s="6"/>
    </row>
    <row r="152" spans="1:19" s="8" customFormat="1" ht="20.100000000000001" customHeight="1">
      <c r="A152" s="61"/>
      <c r="B152" s="19">
        <v>19</v>
      </c>
      <c r="C152" s="59"/>
      <c r="D152" s="10" t="s">
        <v>40</v>
      </c>
      <c r="E152" s="20" t="s">
        <v>18</v>
      </c>
      <c r="F152" s="21">
        <v>15.9</v>
      </c>
      <c r="G152" s="21">
        <v>5819.0000000000009</v>
      </c>
      <c r="H152" s="22">
        <f t="shared" si="25"/>
        <v>92522.10000000002</v>
      </c>
      <c r="I152" s="23"/>
      <c r="J152" s="22">
        <f t="shared" si="26"/>
        <v>0</v>
      </c>
      <c r="K152" s="24"/>
      <c r="M152" s="7"/>
      <c r="N152" s="6"/>
    </row>
    <row r="153" spans="1:19" s="8" customFormat="1" ht="20.100000000000001" customHeight="1">
      <c r="A153" s="61"/>
      <c r="B153" s="19">
        <v>20</v>
      </c>
      <c r="C153" s="25" t="s">
        <v>61</v>
      </c>
      <c r="D153" s="10" t="s">
        <v>41</v>
      </c>
      <c r="E153" s="20" t="s">
        <v>18</v>
      </c>
      <c r="F153" s="21">
        <v>2</v>
      </c>
      <c r="G153" s="21">
        <v>7139.0000000000009</v>
      </c>
      <c r="H153" s="22">
        <f t="shared" si="25"/>
        <v>14278.000000000002</v>
      </c>
      <c r="I153" s="23"/>
      <c r="J153" s="22">
        <f t="shared" si="26"/>
        <v>0</v>
      </c>
      <c r="K153" s="24"/>
      <c r="L153" s="8">
        <f t="shared" ref="L153:L156" si="27">M153*1.1</f>
        <v>7139.0000000000009</v>
      </c>
      <c r="M153" s="7">
        <v>6490</v>
      </c>
      <c r="N153" s="6"/>
      <c r="P153" s="8">
        <f t="shared" ref="P153:P157" si="28">G153-M153</f>
        <v>649.00000000000091</v>
      </c>
      <c r="Q153" s="8">
        <v>6490</v>
      </c>
      <c r="S153" s="8">
        <v>6490</v>
      </c>
    </row>
    <row r="154" spans="1:19" s="8" customFormat="1" ht="20.100000000000001" customHeight="1">
      <c r="A154" s="61"/>
      <c r="B154" s="19">
        <v>21</v>
      </c>
      <c r="C154" s="25" t="s">
        <v>42</v>
      </c>
      <c r="D154" s="10" t="s">
        <v>43</v>
      </c>
      <c r="E154" s="20" t="s">
        <v>18</v>
      </c>
      <c r="F154" s="21">
        <v>3</v>
      </c>
      <c r="G154" s="21">
        <v>6182.0000000000009</v>
      </c>
      <c r="H154" s="22">
        <f t="shared" si="25"/>
        <v>18546.000000000004</v>
      </c>
      <c r="I154" s="23"/>
      <c r="J154" s="22">
        <f t="shared" si="26"/>
        <v>0</v>
      </c>
      <c r="K154" s="24"/>
      <c r="L154" s="8">
        <f t="shared" si="27"/>
        <v>6182.0000000000009</v>
      </c>
      <c r="M154" s="7">
        <v>5620</v>
      </c>
      <c r="N154" s="6"/>
      <c r="P154" s="8">
        <f t="shared" si="28"/>
        <v>562.00000000000091</v>
      </c>
      <c r="Q154" s="8">
        <v>5790</v>
      </c>
      <c r="S154" s="8">
        <v>5790</v>
      </c>
    </row>
    <row r="155" spans="1:19" s="8" customFormat="1" ht="20.100000000000001" customHeight="1">
      <c r="A155" s="61"/>
      <c r="B155" s="19">
        <v>22</v>
      </c>
      <c r="C155" s="25" t="s">
        <v>44</v>
      </c>
      <c r="D155" s="10" t="s">
        <v>66</v>
      </c>
      <c r="E155" s="20" t="s">
        <v>18</v>
      </c>
      <c r="F155" s="21">
        <v>1</v>
      </c>
      <c r="G155" s="21">
        <v>6072.0000000000009</v>
      </c>
      <c r="H155" s="22">
        <f t="shared" si="25"/>
        <v>6072.0000000000009</v>
      </c>
      <c r="I155" s="23"/>
      <c r="J155" s="22">
        <f t="shared" si="26"/>
        <v>0</v>
      </c>
      <c r="K155" s="24"/>
      <c r="L155" s="8">
        <f t="shared" si="27"/>
        <v>6072.0000000000009</v>
      </c>
      <c r="M155" s="7">
        <v>5520</v>
      </c>
      <c r="N155" s="6"/>
      <c r="P155" s="8">
        <f t="shared" si="28"/>
        <v>552.00000000000091</v>
      </c>
      <c r="Q155" s="8">
        <v>5290</v>
      </c>
      <c r="S155" s="8">
        <v>5290</v>
      </c>
    </row>
    <row r="156" spans="1:19" s="8" customFormat="1" ht="20.100000000000001" customHeight="1">
      <c r="A156" s="61"/>
      <c r="B156" s="19">
        <v>23</v>
      </c>
      <c r="C156" s="25" t="s">
        <v>44</v>
      </c>
      <c r="D156" s="10" t="s">
        <v>63</v>
      </c>
      <c r="E156" s="20" t="s">
        <v>18</v>
      </c>
      <c r="F156" s="21">
        <v>1</v>
      </c>
      <c r="G156" s="21">
        <v>6237.0000000000009</v>
      </c>
      <c r="H156" s="22">
        <f t="shared" si="25"/>
        <v>6237.0000000000009</v>
      </c>
      <c r="I156" s="23"/>
      <c r="J156" s="22">
        <f t="shared" si="26"/>
        <v>0</v>
      </c>
      <c r="K156" s="24"/>
      <c r="L156" s="8">
        <f t="shared" si="27"/>
        <v>6237.0000000000009</v>
      </c>
      <c r="M156" s="7">
        <v>5670</v>
      </c>
      <c r="N156" s="6"/>
      <c r="P156" s="8">
        <f t="shared" si="28"/>
        <v>567.00000000000091</v>
      </c>
      <c r="Q156" s="8">
        <v>5290</v>
      </c>
      <c r="S156" s="8">
        <v>5290</v>
      </c>
    </row>
    <row r="157" spans="1:19" s="8" customFormat="1" ht="30" customHeight="1">
      <c r="A157" s="61"/>
      <c r="B157" s="19">
        <v>24</v>
      </c>
      <c r="C157" s="59" t="s">
        <v>45</v>
      </c>
      <c r="D157" s="10" t="s">
        <v>67</v>
      </c>
      <c r="E157" s="20" t="s">
        <v>18</v>
      </c>
      <c r="F157" s="21">
        <v>20</v>
      </c>
      <c r="G157" s="21">
        <v>9845</v>
      </c>
      <c r="H157" s="22">
        <f t="shared" si="25"/>
        <v>196900</v>
      </c>
      <c r="I157" s="23"/>
      <c r="J157" s="22">
        <f t="shared" si="26"/>
        <v>0</v>
      </c>
      <c r="K157" s="24"/>
      <c r="L157" s="8">
        <f>5170*1.1*1.15+1.15*3200-0.15*2500</f>
        <v>9845.0499999999993</v>
      </c>
      <c r="M157" s="7">
        <v>5170</v>
      </c>
      <c r="N157" s="6"/>
      <c r="P157" s="8">
        <f t="shared" si="28"/>
        <v>4675</v>
      </c>
      <c r="Q157" s="8">
        <v>5790</v>
      </c>
      <c r="S157" s="8">
        <v>5790</v>
      </c>
    </row>
    <row r="158" spans="1:19" s="8" customFormat="1" ht="30" customHeight="1">
      <c r="A158" s="61"/>
      <c r="B158" s="19">
        <v>25</v>
      </c>
      <c r="C158" s="59"/>
      <c r="D158" s="10" t="s">
        <v>62</v>
      </c>
      <c r="E158" s="20" t="s">
        <v>18</v>
      </c>
      <c r="F158" s="21">
        <v>48</v>
      </c>
      <c r="G158" s="21">
        <v>11945</v>
      </c>
      <c r="H158" s="22">
        <f t="shared" si="25"/>
        <v>573360</v>
      </c>
      <c r="I158" s="23"/>
      <c r="J158" s="22">
        <f t="shared" si="26"/>
        <v>0</v>
      </c>
      <c r="K158" s="24"/>
      <c r="L158" s="8">
        <f>6830*1.1*1.15+1.15*3200-0.15*2500</f>
        <v>11944.95</v>
      </c>
      <c r="M158" s="7">
        <v>6830</v>
      </c>
      <c r="N158" s="6"/>
      <c r="Q158" s="8">
        <v>7590</v>
      </c>
      <c r="S158" s="8">
        <v>7590</v>
      </c>
    </row>
    <row r="159" spans="1:19" ht="20.100000000000001" customHeight="1">
      <c r="A159" s="61"/>
      <c r="B159" s="58" t="s">
        <v>46</v>
      </c>
      <c r="C159" s="58"/>
      <c r="D159" s="58"/>
      <c r="E159" s="19"/>
      <c r="F159" s="26"/>
      <c r="G159" s="26"/>
      <c r="H159" s="27">
        <f>SUM(H134:H158)</f>
        <v>1764625.79</v>
      </c>
      <c r="I159" s="48"/>
      <c r="J159" s="27">
        <f>SUM(J134:J158)</f>
        <v>0</v>
      </c>
      <c r="K159" s="28"/>
    </row>
    <row r="160" spans="1:19" s="8" customFormat="1" ht="20.100000000000001" customHeight="1">
      <c r="A160" s="61" t="s">
        <v>53</v>
      </c>
      <c r="B160" s="19">
        <v>1</v>
      </c>
      <c r="C160" s="59" t="s">
        <v>16</v>
      </c>
      <c r="D160" s="10" t="s">
        <v>17</v>
      </c>
      <c r="E160" s="20" t="s">
        <v>18</v>
      </c>
      <c r="F160" s="21">
        <v>5.46</v>
      </c>
      <c r="G160" s="21">
        <v>5896.0000000000009</v>
      </c>
      <c r="H160" s="22">
        <f t="shared" ref="H160:H184" si="29">F160*G160</f>
        <v>32192.160000000003</v>
      </c>
      <c r="I160" s="23"/>
      <c r="J160" s="22">
        <f t="shared" ref="J160:J184" si="30">ROUND(F160*I160,0)</f>
        <v>0</v>
      </c>
      <c r="K160" s="24"/>
      <c r="M160" s="7"/>
      <c r="N160" s="6"/>
    </row>
    <row r="161" spans="1:14" s="8" customFormat="1" ht="20.100000000000001" customHeight="1">
      <c r="A161" s="61"/>
      <c r="B161" s="19">
        <v>2</v>
      </c>
      <c r="C161" s="59"/>
      <c r="D161" s="10" t="s">
        <v>21</v>
      </c>
      <c r="E161" s="20" t="s">
        <v>18</v>
      </c>
      <c r="F161" s="21">
        <v>2.88</v>
      </c>
      <c r="G161" s="21">
        <v>5478</v>
      </c>
      <c r="H161" s="22">
        <f t="shared" si="29"/>
        <v>15776.64</v>
      </c>
      <c r="I161" s="23"/>
      <c r="J161" s="22">
        <f t="shared" si="30"/>
        <v>0</v>
      </c>
      <c r="K161" s="24"/>
      <c r="M161" s="7"/>
      <c r="N161" s="6"/>
    </row>
    <row r="162" spans="1:14" s="8" customFormat="1" ht="20.100000000000001" customHeight="1">
      <c r="A162" s="61"/>
      <c r="B162" s="19">
        <v>3</v>
      </c>
      <c r="C162" s="59"/>
      <c r="D162" s="10" t="s">
        <v>22</v>
      </c>
      <c r="E162" s="20" t="s">
        <v>18</v>
      </c>
      <c r="F162" s="21">
        <v>5.46</v>
      </c>
      <c r="G162" s="21">
        <v>5478</v>
      </c>
      <c r="H162" s="22">
        <f t="shared" si="29"/>
        <v>29909.88</v>
      </c>
      <c r="I162" s="23"/>
      <c r="J162" s="22">
        <f t="shared" si="30"/>
        <v>0</v>
      </c>
      <c r="K162" s="24"/>
      <c r="M162" s="7"/>
      <c r="N162" s="6"/>
    </row>
    <row r="163" spans="1:14" s="8" customFormat="1" ht="20.100000000000001" customHeight="1">
      <c r="A163" s="61"/>
      <c r="B163" s="19">
        <v>4</v>
      </c>
      <c r="C163" s="59"/>
      <c r="D163" s="10" t="s">
        <v>23</v>
      </c>
      <c r="E163" s="20" t="s">
        <v>18</v>
      </c>
      <c r="F163" s="21">
        <v>3.36</v>
      </c>
      <c r="G163" s="21">
        <v>5577</v>
      </c>
      <c r="H163" s="22">
        <f t="shared" si="29"/>
        <v>18738.719999999998</v>
      </c>
      <c r="I163" s="23"/>
      <c r="J163" s="22">
        <f t="shared" si="30"/>
        <v>0</v>
      </c>
      <c r="K163" s="24"/>
      <c r="M163" s="7"/>
      <c r="N163" s="6"/>
    </row>
    <row r="164" spans="1:14" s="8" customFormat="1" ht="20.100000000000001" customHeight="1">
      <c r="A164" s="61"/>
      <c r="B164" s="19">
        <v>5</v>
      </c>
      <c r="C164" s="59"/>
      <c r="D164" s="10" t="s">
        <v>25</v>
      </c>
      <c r="E164" s="20" t="s">
        <v>18</v>
      </c>
      <c r="F164" s="21">
        <v>3.9</v>
      </c>
      <c r="G164" s="21">
        <v>5511</v>
      </c>
      <c r="H164" s="22">
        <f t="shared" si="29"/>
        <v>21492.899999999998</v>
      </c>
      <c r="I164" s="23"/>
      <c r="J164" s="22">
        <f t="shared" si="30"/>
        <v>0</v>
      </c>
      <c r="K164" s="24"/>
      <c r="M164" s="7"/>
      <c r="N164" s="6"/>
    </row>
    <row r="165" spans="1:14" s="8" customFormat="1" ht="20.100000000000001" customHeight="1">
      <c r="A165" s="61"/>
      <c r="B165" s="19">
        <v>6</v>
      </c>
      <c r="C165" s="59"/>
      <c r="D165" s="10" t="s">
        <v>26</v>
      </c>
      <c r="E165" s="20" t="s">
        <v>18</v>
      </c>
      <c r="F165" s="21">
        <v>0.6</v>
      </c>
      <c r="G165" s="21">
        <v>5489</v>
      </c>
      <c r="H165" s="22">
        <f t="shared" si="29"/>
        <v>3293.4</v>
      </c>
      <c r="I165" s="23"/>
      <c r="J165" s="22">
        <f t="shared" si="30"/>
        <v>0</v>
      </c>
      <c r="K165" s="24"/>
      <c r="M165" s="7"/>
      <c r="N165" s="6"/>
    </row>
    <row r="166" spans="1:14" s="8" customFormat="1" ht="20.100000000000001" customHeight="1">
      <c r="A166" s="61"/>
      <c r="B166" s="19">
        <v>7</v>
      </c>
      <c r="C166" s="59"/>
      <c r="D166" s="10" t="s">
        <v>27</v>
      </c>
      <c r="E166" s="20" t="s">
        <v>18</v>
      </c>
      <c r="F166" s="21">
        <v>1.98</v>
      </c>
      <c r="G166" s="21">
        <v>5379</v>
      </c>
      <c r="H166" s="22">
        <f t="shared" si="29"/>
        <v>10650.42</v>
      </c>
      <c r="I166" s="23"/>
      <c r="J166" s="22">
        <f t="shared" si="30"/>
        <v>0</v>
      </c>
      <c r="K166" s="24"/>
      <c r="M166" s="7"/>
      <c r="N166" s="6"/>
    </row>
    <row r="167" spans="1:14" s="8" customFormat="1" ht="20.100000000000001" customHeight="1">
      <c r="A167" s="61"/>
      <c r="B167" s="19">
        <v>8</v>
      </c>
      <c r="C167" s="59"/>
      <c r="D167" s="10" t="s">
        <v>28</v>
      </c>
      <c r="E167" s="20" t="s">
        <v>18</v>
      </c>
      <c r="F167" s="21">
        <v>2.2200000000000002</v>
      </c>
      <c r="G167" s="21">
        <v>5456</v>
      </c>
      <c r="H167" s="22">
        <f t="shared" si="29"/>
        <v>12112.320000000002</v>
      </c>
      <c r="I167" s="23"/>
      <c r="J167" s="22">
        <f t="shared" si="30"/>
        <v>0</v>
      </c>
      <c r="K167" s="24"/>
      <c r="M167" s="7"/>
      <c r="N167" s="6"/>
    </row>
    <row r="168" spans="1:14" s="8" customFormat="1" ht="20.100000000000001" customHeight="1">
      <c r="A168" s="61"/>
      <c r="B168" s="19">
        <v>9</v>
      </c>
      <c r="C168" s="59"/>
      <c r="D168" s="10" t="s">
        <v>29</v>
      </c>
      <c r="E168" s="20" t="s">
        <v>18</v>
      </c>
      <c r="F168" s="21">
        <v>3.3</v>
      </c>
      <c r="G168" s="21">
        <v>5379</v>
      </c>
      <c r="H168" s="22">
        <f t="shared" si="29"/>
        <v>17750.7</v>
      </c>
      <c r="I168" s="23"/>
      <c r="J168" s="22">
        <f t="shared" si="30"/>
        <v>0</v>
      </c>
      <c r="K168" s="24"/>
      <c r="M168" s="7"/>
      <c r="N168" s="6"/>
    </row>
    <row r="169" spans="1:14" s="8" customFormat="1" ht="20.100000000000001" customHeight="1">
      <c r="A169" s="61"/>
      <c r="B169" s="19">
        <v>10</v>
      </c>
      <c r="C169" s="59"/>
      <c r="D169" s="10" t="s">
        <v>30</v>
      </c>
      <c r="E169" s="20" t="s">
        <v>18</v>
      </c>
      <c r="F169" s="21">
        <v>0.78</v>
      </c>
      <c r="G169" s="21">
        <v>5456</v>
      </c>
      <c r="H169" s="22">
        <f t="shared" si="29"/>
        <v>4255.68</v>
      </c>
      <c r="I169" s="23"/>
      <c r="J169" s="22">
        <f t="shared" si="30"/>
        <v>0</v>
      </c>
      <c r="K169" s="24"/>
      <c r="M169" s="7"/>
      <c r="N169" s="6"/>
    </row>
    <row r="170" spans="1:14" s="8" customFormat="1" ht="20.100000000000001" customHeight="1">
      <c r="A170" s="61"/>
      <c r="B170" s="19">
        <v>11</v>
      </c>
      <c r="C170" s="59"/>
      <c r="D170" s="10" t="s">
        <v>31</v>
      </c>
      <c r="E170" s="20" t="s">
        <v>18</v>
      </c>
      <c r="F170" s="21">
        <v>5.34</v>
      </c>
      <c r="G170" s="21">
        <v>5599</v>
      </c>
      <c r="H170" s="22">
        <f t="shared" si="29"/>
        <v>29898.66</v>
      </c>
      <c r="I170" s="23"/>
      <c r="J170" s="22">
        <f t="shared" si="30"/>
        <v>0</v>
      </c>
      <c r="K170" s="24"/>
      <c r="M170" s="7"/>
      <c r="N170" s="6"/>
    </row>
    <row r="171" spans="1:14" s="8" customFormat="1" ht="20.100000000000001" customHeight="1">
      <c r="A171" s="61"/>
      <c r="B171" s="19">
        <v>12</v>
      </c>
      <c r="C171" s="59"/>
      <c r="D171" s="10" t="s">
        <v>32</v>
      </c>
      <c r="E171" s="20" t="s">
        <v>18</v>
      </c>
      <c r="F171" s="21">
        <v>2.76</v>
      </c>
      <c r="G171" s="21">
        <v>5632</v>
      </c>
      <c r="H171" s="22">
        <f t="shared" si="29"/>
        <v>15544.32</v>
      </c>
      <c r="I171" s="23"/>
      <c r="J171" s="22">
        <f t="shared" si="30"/>
        <v>0</v>
      </c>
      <c r="K171" s="24"/>
      <c r="M171" s="7"/>
      <c r="N171" s="6"/>
    </row>
    <row r="172" spans="1:14" s="8" customFormat="1" ht="20.100000000000001" customHeight="1">
      <c r="A172" s="61"/>
      <c r="B172" s="19">
        <v>13</v>
      </c>
      <c r="C172" s="59"/>
      <c r="D172" s="10" t="s">
        <v>33</v>
      </c>
      <c r="E172" s="20" t="s">
        <v>18</v>
      </c>
      <c r="F172" s="21">
        <v>1.38</v>
      </c>
      <c r="G172" s="21">
        <v>5610</v>
      </c>
      <c r="H172" s="22">
        <f t="shared" si="29"/>
        <v>7741.7999999999993</v>
      </c>
      <c r="I172" s="23"/>
      <c r="J172" s="22">
        <f t="shared" si="30"/>
        <v>0</v>
      </c>
      <c r="K172" s="24"/>
      <c r="M172" s="7"/>
      <c r="N172" s="6"/>
    </row>
    <row r="173" spans="1:14" s="8" customFormat="1" ht="20.100000000000001" customHeight="1">
      <c r="A173" s="61"/>
      <c r="B173" s="19">
        <v>14</v>
      </c>
      <c r="C173" s="59"/>
      <c r="D173" s="10" t="s">
        <v>35</v>
      </c>
      <c r="E173" s="20" t="s">
        <v>18</v>
      </c>
      <c r="F173" s="21">
        <v>3.9</v>
      </c>
      <c r="G173" s="21">
        <v>5500</v>
      </c>
      <c r="H173" s="22">
        <f t="shared" si="29"/>
        <v>21450</v>
      </c>
      <c r="I173" s="23"/>
      <c r="J173" s="22">
        <f t="shared" si="30"/>
        <v>0</v>
      </c>
      <c r="K173" s="24"/>
      <c r="M173" s="7"/>
      <c r="N173" s="6"/>
    </row>
    <row r="174" spans="1:14" s="8" customFormat="1" ht="20.100000000000001" customHeight="1">
      <c r="A174" s="61"/>
      <c r="B174" s="19">
        <v>15</v>
      </c>
      <c r="C174" s="59"/>
      <c r="D174" s="10" t="s">
        <v>36</v>
      </c>
      <c r="E174" s="20" t="s">
        <v>18</v>
      </c>
      <c r="F174" s="21">
        <v>13</v>
      </c>
      <c r="G174" s="21">
        <v>5907.0000000000009</v>
      </c>
      <c r="H174" s="22">
        <f t="shared" si="29"/>
        <v>76791.000000000015</v>
      </c>
      <c r="I174" s="23"/>
      <c r="J174" s="22">
        <f t="shared" si="30"/>
        <v>0</v>
      </c>
      <c r="K174" s="24"/>
      <c r="M174" s="7"/>
      <c r="N174" s="6"/>
    </row>
    <row r="175" spans="1:14" s="8" customFormat="1" ht="20.100000000000001" customHeight="1">
      <c r="A175" s="61"/>
      <c r="B175" s="19">
        <v>16</v>
      </c>
      <c r="C175" s="59"/>
      <c r="D175" s="10" t="s">
        <v>37</v>
      </c>
      <c r="E175" s="20" t="s">
        <v>18</v>
      </c>
      <c r="F175" s="21">
        <v>8</v>
      </c>
      <c r="G175" s="21">
        <v>5874.0000000000009</v>
      </c>
      <c r="H175" s="22">
        <f t="shared" si="29"/>
        <v>46992.000000000007</v>
      </c>
      <c r="I175" s="23"/>
      <c r="J175" s="22">
        <f t="shared" si="30"/>
        <v>0</v>
      </c>
      <c r="K175" s="24"/>
      <c r="M175" s="7"/>
      <c r="N175" s="6"/>
    </row>
    <row r="176" spans="1:14" s="8" customFormat="1" ht="20.100000000000001" customHeight="1">
      <c r="A176" s="61"/>
      <c r="B176" s="19">
        <v>17</v>
      </c>
      <c r="C176" s="59"/>
      <c r="D176" s="10" t="s">
        <v>38</v>
      </c>
      <c r="E176" s="20" t="s">
        <v>18</v>
      </c>
      <c r="F176" s="21">
        <v>12</v>
      </c>
      <c r="G176" s="21">
        <v>5764.0000000000009</v>
      </c>
      <c r="H176" s="22">
        <f t="shared" si="29"/>
        <v>69168.000000000015</v>
      </c>
      <c r="I176" s="23"/>
      <c r="J176" s="22">
        <f t="shared" si="30"/>
        <v>0</v>
      </c>
      <c r="K176" s="24"/>
      <c r="M176" s="7"/>
      <c r="N176" s="6"/>
    </row>
    <row r="177" spans="1:19" s="8" customFormat="1" ht="20.100000000000001" customHeight="1">
      <c r="A177" s="61"/>
      <c r="B177" s="19">
        <v>18</v>
      </c>
      <c r="C177" s="59"/>
      <c r="D177" s="10" t="s">
        <v>39</v>
      </c>
      <c r="E177" s="20" t="s">
        <v>18</v>
      </c>
      <c r="F177" s="21">
        <v>11.1</v>
      </c>
      <c r="G177" s="21">
        <v>5819.0000000000009</v>
      </c>
      <c r="H177" s="22">
        <f t="shared" si="29"/>
        <v>64590.900000000009</v>
      </c>
      <c r="I177" s="23"/>
      <c r="J177" s="22">
        <f t="shared" si="30"/>
        <v>0</v>
      </c>
      <c r="K177" s="24"/>
      <c r="M177" s="7"/>
      <c r="N177" s="6"/>
    </row>
    <row r="178" spans="1:19" s="8" customFormat="1" ht="20.100000000000001" customHeight="1">
      <c r="A178" s="61"/>
      <c r="B178" s="19">
        <v>19</v>
      </c>
      <c r="C178" s="59"/>
      <c r="D178" s="10" t="s">
        <v>40</v>
      </c>
      <c r="E178" s="20" t="s">
        <v>18</v>
      </c>
      <c r="F178" s="21">
        <v>19.100000000000001</v>
      </c>
      <c r="G178" s="21">
        <v>5819.0000000000009</v>
      </c>
      <c r="H178" s="22">
        <f t="shared" si="29"/>
        <v>111142.90000000002</v>
      </c>
      <c r="I178" s="23"/>
      <c r="J178" s="22">
        <f t="shared" si="30"/>
        <v>0</v>
      </c>
      <c r="K178" s="24"/>
      <c r="M178" s="7"/>
      <c r="N178" s="6"/>
    </row>
    <row r="179" spans="1:19" s="8" customFormat="1" ht="20.100000000000001" customHeight="1">
      <c r="A179" s="61"/>
      <c r="B179" s="19">
        <v>20</v>
      </c>
      <c r="C179" s="25" t="s">
        <v>61</v>
      </c>
      <c r="D179" s="10" t="s">
        <v>41</v>
      </c>
      <c r="E179" s="20" t="s">
        <v>18</v>
      </c>
      <c r="F179" s="21">
        <v>3</v>
      </c>
      <c r="G179" s="21">
        <v>7139.0000000000009</v>
      </c>
      <c r="H179" s="22">
        <f t="shared" si="29"/>
        <v>21417.000000000004</v>
      </c>
      <c r="I179" s="23"/>
      <c r="J179" s="22">
        <f t="shared" si="30"/>
        <v>0</v>
      </c>
      <c r="K179" s="24"/>
      <c r="L179" s="8">
        <f t="shared" ref="L179:L182" si="31">M179*1.1</f>
        <v>7139.0000000000009</v>
      </c>
      <c r="M179" s="7">
        <v>6490</v>
      </c>
      <c r="N179" s="6"/>
      <c r="P179" s="8">
        <f t="shared" ref="P179:P183" si="32">G179-M179</f>
        <v>649.00000000000091</v>
      </c>
      <c r="Q179" s="8">
        <v>6490</v>
      </c>
      <c r="S179" s="8">
        <v>6490</v>
      </c>
    </row>
    <row r="180" spans="1:19" s="8" customFormat="1" ht="20.100000000000001" customHeight="1">
      <c r="A180" s="61"/>
      <c r="B180" s="19">
        <v>21</v>
      </c>
      <c r="C180" s="25" t="s">
        <v>42</v>
      </c>
      <c r="D180" s="10" t="s">
        <v>43</v>
      </c>
      <c r="E180" s="20" t="s">
        <v>18</v>
      </c>
      <c r="F180" s="21">
        <v>3</v>
      </c>
      <c r="G180" s="21">
        <v>6182.0000000000009</v>
      </c>
      <c r="H180" s="22">
        <f t="shared" si="29"/>
        <v>18546.000000000004</v>
      </c>
      <c r="I180" s="23"/>
      <c r="J180" s="22">
        <f t="shared" si="30"/>
        <v>0</v>
      </c>
      <c r="K180" s="24"/>
      <c r="L180" s="8">
        <f t="shared" si="31"/>
        <v>6182.0000000000009</v>
      </c>
      <c r="M180" s="7">
        <v>5620</v>
      </c>
      <c r="N180" s="6"/>
      <c r="P180" s="8">
        <f t="shared" si="32"/>
        <v>562.00000000000091</v>
      </c>
      <c r="Q180" s="8">
        <v>5790</v>
      </c>
      <c r="S180" s="8">
        <v>5790</v>
      </c>
    </row>
    <row r="181" spans="1:19" s="8" customFormat="1" ht="20.100000000000001" customHeight="1">
      <c r="A181" s="61"/>
      <c r="B181" s="19">
        <v>22</v>
      </c>
      <c r="C181" s="25" t="s">
        <v>44</v>
      </c>
      <c r="D181" s="10" t="s">
        <v>66</v>
      </c>
      <c r="E181" s="20" t="s">
        <v>18</v>
      </c>
      <c r="F181" s="21">
        <v>2.1</v>
      </c>
      <c r="G181" s="21">
        <v>6072.0000000000009</v>
      </c>
      <c r="H181" s="22">
        <f t="shared" si="29"/>
        <v>12751.200000000003</v>
      </c>
      <c r="I181" s="23"/>
      <c r="J181" s="22">
        <f t="shared" si="30"/>
        <v>0</v>
      </c>
      <c r="K181" s="24"/>
      <c r="L181" s="8">
        <f t="shared" si="31"/>
        <v>6072.0000000000009</v>
      </c>
      <c r="M181" s="7">
        <v>5520</v>
      </c>
      <c r="N181" s="6"/>
      <c r="P181" s="8">
        <f t="shared" si="32"/>
        <v>552.00000000000091</v>
      </c>
      <c r="Q181" s="8">
        <v>5290</v>
      </c>
      <c r="S181" s="8">
        <v>5290</v>
      </c>
    </row>
    <row r="182" spans="1:19" s="8" customFormat="1" ht="20.100000000000001" customHeight="1">
      <c r="A182" s="61"/>
      <c r="B182" s="19">
        <v>23</v>
      </c>
      <c r="C182" s="25" t="s">
        <v>44</v>
      </c>
      <c r="D182" s="10" t="s">
        <v>63</v>
      </c>
      <c r="E182" s="20" t="s">
        <v>18</v>
      </c>
      <c r="F182" s="21">
        <v>2.1</v>
      </c>
      <c r="G182" s="21">
        <v>6237.0000000000009</v>
      </c>
      <c r="H182" s="22">
        <f t="shared" si="29"/>
        <v>13097.700000000003</v>
      </c>
      <c r="I182" s="23"/>
      <c r="J182" s="22">
        <f t="shared" si="30"/>
        <v>0</v>
      </c>
      <c r="K182" s="24"/>
      <c r="L182" s="8">
        <f t="shared" si="31"/>
        <v>6237.0000000000009</v>
      </c>
      <c r="M182" s="7">
        <v>5670</v>
      </c>
      <c r="N182" s="6"/>
      <c r="P182" s="8">
        <f t="shared" si="32"/>
        <v>567.00000000000091</v>
      </c>
      <c r="Q182" s="8">
        <v>5290</v>
      </c>
      <c r="S182" s="8">
        <v>5290</v>
      </c>
    </row>
    <row r="183" spans="1:19" s="8" customFormat="1" ht="30" customHeight="1">
      <c r="A183" s="61"/>
      <c r="B183" s="19">
        <v>24</v>
      </c>
      <c r="C183" s="59" t="s">
        <v>45</v>
      </c>
      <c r="D183" s="10" t="s">
        <v>67</v>
      </c>
      <c r="E183" s="20" t="s">
        <v>18</v>
      </c>
      <c r="F183" s="21">
        <v>0.3</v>
      </c>
      <c r="G183" s="21">
        <v>9845</v>
      </c>
      <c r="H183" s="22">
        <f t="shared" si="29"/>
        <v>2953.5</v>
      </c>
      <c r="I183" s="23"/>
      <c r="J183" s="22">
        <f t="shared" si="30"/>
        <v>0</v>
      </c>
      <c r="K183" s="24"/>
      <c r="L183" s="8">
        <f>5170*1.1*1.15+1.15*3200-0.15*2500</f>
        <v>9845.0499999999993</v>
      </c>
      <c r="M183" s="7">
        <v>5170</v>
      </c>
      <c r="N183" s="6"/>
      <c r="P183" s="8">
        <f t="shared" si="32"/>
        <v>4675</v>
      </c>
      <c r="Q183" s="8">
        <v>5790</v>
      </c>
      <c r="S183" s="8">
        <v>5790</v>
      </c>
    </row>
    <row r="184" spans="1:19" s="8" customFormat="1" ht="30" customHeight="1">
      <c r="A184" s="61"/>
      <c r="B184" s="19">
        <v>25</v>
      </c>
      <c r="C184" s="59"/>
      <c r="D184" s="10" t="s">
        <v>62</v>
      </c>
      <c r="E184" s="20" t="s">
        <v>18</v>
      </c>
      <c r="F184" s="21">
        <v>75</v>
      </c>
      <c r="G184" s="21">
        <v>11945</v>
      </c>
      <c r="H184" s="22">
        <f t="shared" si="29"/>
        <v>895875</v>
      </c>
      <c r="I184" s="23"/>
      <c r="J184" s="22">
        <f t="shared" si="30"/>
        <v>0</v>
      </c>
      <c r="K184" s="24"/>
      <c r="L184" s="8">
        <f>6830*1.1*1.15+1.15*3200-0.15*2500</f>
        <v>11944.95</v>
      </c>
      <c r="M184" s="7">
        <v>6830</v>
      </c>
      <c r="N184" s="6"/>
      <c r="Q184" s="8">
        <v>7590</v>
      </c>
      <c r="S184" s="8">
        <v>7590</v>
      </c>
    </row>
    <row r="185" spans="1:19" ht="20.100000000000001" customHeight="1">
      <c r="A185" s="61"/>
      <c r="B185" s="58" t="s">
        <v>46</v>
      </c>
      <c r="C185" s="58"/>
      <c r="D185" s="58"/>
      <c r="E185" s="19"/>
      <c r="F185" s="26"/>
      <c r="G185" s="26"/>
      <c r="H185" s="27">
        <f>SUM(H160:H184)</f>
        <v>1574132.8</v>
      </c>
      <c r="I185" s="48"/>
      <c r="J185" s="27">
        <f>SUM(J160:J184)</f>
        <v>0</v>
      </c>
      <c r="K185" s="28"/>
    </row>
    <row r="186" spans="1:19" s="8" customFormat="1" ht="20.100000000000001" customHeight="1">
      <c r="A186" s="61" t="s">
        <v>54</v>
      </c>
      <c r="B186" s="19">
        <v>1</v>
      </c>
      <c r="C186" s="59" t="s">
        <v>16</v>
      </c>
      <c r="D186" s="10" t="s">
        <v>17</v>
      </c>
      <c r="E186" s="20" t="s">
        <v>18</v>
      </c>
      <c r="F186" s="21">
        <v>4.08</v>
      </c>
      <c r="G186" s="21">
        <v>5896.0000000000009</v>
      </c>
      <c r="H186" s="22">
        <f t="shared" ref="H186:H210" si="33">F186*G186</f>
        <v>24055.680000000004</v>
      </c>
      <c r="I186" s="23"/>
      <c r="J186" s="22">
        <f t="shared" ref="J186:J210" si="34">ROUND(F186*I186,0)</f>
        <v>0</v>
      </c>
      <c r="K186" s="24"/>
      <c r="M186" s="7"/>
      <c r="N186" s="6"/>
    </row>
    <row r="187" spans="1:19" s="8" customFormat="1" ht="20.100000000000001" customHeight="1">
      <c r="A187" s="61"/>
      <c r="B187" s="19">
        <v>2</v>
      </c>
      <c r="C187" s="59"/>
      <c r="D187" s="10" t="s">
        <v>21</v>
      </c>
      <c r="E187" s="20" t="s">
        <v>18</v>
      </c>
      <c r="F187" s="21">
        <v>1.74</v>
      </c>
      <c r="G187" s="21">
        <v>5478</v>
      </c>
      <c r="H187" s="22">
        <f t="shared" si="33"/>
        <v>9531.7199999999993</v>
      </c>
      <c r="I187" s="23"/>
      <c r="J187" s="22">
        <f t="shared" si="34"/>
        <v>0</v>
      </c>
      <c r="K187" s="24"/>
      <c r="M187" s="7"/>
      <c r="N187" s="6"/>
    </row>
    <row r="188" spans="1:19" s="8" customFormat="1" ht="20.100000000000001" customHeight="1">
      <c r="A188" s="61"/>
      <c r="B188" s="19">
        <v>3</v>
      </c>
      <c r="C188" s="59"/>
      <c r="D188" s="10" t="s">
        <v>22</v>
      </c>
      <c r="E188" s="20" t="s">
        <v>18</v>
      </c>
      <c r="F188" s="21">
        <v>4.68</v>
      </c>
      <c r="G188" s="21">
        <v>5478</v>
      </c>
      <c r="H188" s="22">
        <f t="shared" si="33"/>
        <v>25637.039999999997</v>
      </c>
      <c r="I188" s="23"/>
      <c r="J188" s="22">
        <f t="shared" si="34"/>
        <v>0</v>
      </c>
      <c r="K188" s="24"/>
      <c r="M188" s="7"/>
      <c r="N188" s="6"/>
    </row>
    <row r="189" spans="1:19" s="8" customFormat="1" ht="20.100000000000001" customHeight="1">
      <c r="A189" s="61"/>
      <c r="B189" s="19">
        <v>4</v>
      </c>
      <c r="C189" s="59"/>
      <c r="D189" s="10" t="s">
        <v>23</v>
      </c>
      <c r="E189" s="20" t="s">
        <v>18</v>
      </c>
      <c r="F189" s="21">
        <v>36.869999999999997</v>
      </c>
      <c r="G189" s="21">
        <v>5577</v>
      </c>
      <c r="H189" s="22">
        <f t="shared" si="33"/>
        <v>205623.99</v>
      </c>
      <c r="I189" s="23"/>
      <c r="J189" s="22">
        <f t="shared" si="34"/>
        <v>0</v>
      </c>
      <c r="K189" s="24"/>
      <c r="M189" s="7"/>
      <c r="N189" s="6"/>
    </row>
    <row r="190" spans="1:19" s="8" customFormat="1" ht="20.100000000000001" customHeight="1">
      <c r="A190" s="61"/>
      <c r="B190" s="19">
        <v>5</v>
      </c>
      <c r="C190" s="59"/>
      <c r="D190" s="10" t="s">
        <v>25</v>
      </c>
      <c r="E190" s="20" t="s">
        <v>18</v>
      </c>
      <c r="F190" s="21">
        <v>5.46</v>
      </c>
      <c r="G190" s="21">
        <v>5511</v>
      </c>
      <c r="H190" s="22">
        <f t="shared" si="33"/>
        <v>30090.06</v>
      </c>
      <c r="I190" s="23"/>
      <c r="J190" s="22">
        <f t="shared" si="34"/>
        <v>0</v>
      </c>
      <c r="K190" s="24"/>
      <c r="M190" s="7"/>
      <c r="N190" s="6"/>
    </row>
    <row r="191" spans="1:19" s="8" customFormat="1" ht="20.100000000000001" customHeight="1">
      <c r="A191" s="61"/>
      <c r="B191" s="19">
        <v>6</v>
      </c>
      <c r="C191" s="59"/>
      <c r="D191" s="10" t="s">
        <v>26</v>
      </c>
      <c r="E191" s="20" t="s">
        <v>18</v>
      </c>
      <c r="F191" s="21">
        <v>15.57</v>
      </c>
      <c r="G191" s="21">
        <v>5489</v>
      </c>
      <c r="H191" s="22">
        <f t="shared" si="33"/>
        <v>85463.73</v>
      </c>
      <c r="I191" s="23"/>
      <c r="J191" s="22">
        <f t="shared" si="34"/>
        <v>0</v>
      </c>
      <c r="K191" s="24"/>
      <c r="M191" s="7"/>
      <c r="N191" s="6"/>
    </row>
    <row r="192" spans="1:19" s="8" customFormat="1" ht="20.100000000000001" customHeight="1">
      <c r="A192" s="61"/>
      <c r="B192" s="19">
        <v>7</v>
      </c>
      <c r="C192" s="59"/>
      <c r="D192" s="10" t="s">
        <v>27</v>
      </c>
      <c r="E192" s="20" t="s">
        <v>18</v>
      </c>
      <c r="F192" s="21">
        <v>5.46</v>
      </c>
      <c r="G192" s="21">
        <v>5379</v>
      </c>
      <c r="H192" s="22">
        <f t="shared" si="33"/>
        <v>29369.34</v>
      </c>
      <c r="I192" s="23"/>
      <c r="J192" s="22">
        <f t="shared" si="34"/>
        <v>0</v>
      </c>
      <c r="K192" s="24"/>
      <c r="M192" s="7"/>
      <c r="N192" s="6"/>
    </row>
    <row r="193" spans="1:19" s="8" customFormat="1" ht="20.100000000000001" customHeight="1">
      <c r="A193" s="61"/>
      <c r="B193" s="19">
        <v>8</v>
      </c>
      <c r="C193" s="59"/>
      <c r="D193" s="10" t="s">
        <v>28</v>
      </c>
      <c r="E193" s="20" t="s">
        <v>18</v>
      </c>
      <c r="F193" s="21">
        <v>1.8</v>
      </c>
      <c r="G193" s="21">
        <v>5456</v>
      </c>
      <c r="H193" s="22">
        <f t="shared" si="33"/>
        <v>9820.8000000000011</v>
      </c>
      <c r="I193" s="23"/>
      <c r="J193" s="22">
        <f t="shared" si="34"/>
        <v>0</v>
      </c>
      <c r="K193" s="24"/>
      <c r="M193" s="7"/>
      <c r="N193" s="6"/>
    </row>
    <row r="194" spans="1:19" s="8" customFormat="1" ht="20.100000000000001" customHeight="1">
      <c r="A194" s="61"/>
      <c r="B194" s="19">
        <v>9</v>
      </c>
      <c r="C194" s="59"/>
      <c r="D194" s="10" t="s">
        <v>29</v>
      </c>
      <c r="E194" s="20" t="s">
        <v>18</v>
      </c>
      <c r="F194" s="21">
        <v>2.88</v>
      </c>
      <c r="G194" s="21">
        <v>5379</v>
      </c>
      <c r="H194" s="22">
        <f t="shared" si="33"/>
        <v>15491.519999999999</v>
      </c>
      <c r="I194" s="23"/>
      <c r="J194" s="22">
        <f t="shared" si="34"/>
        <v>0</v>
      </c>
      <c r="K194" s="24"/>
      <c r="M194" s="7"/>
      <c r="N194" s="6"/>
    </row>
    <row r="195" spans="1:19" s="8" customFormat="1" ht="20.100000000000001" customHeight="1">
      <c r="A195" s="61"/>
      <c r="B195" s="19">
        <v>10</v>
      </c>
      <c r="C195" s="59"/>
      <c r="D195" s="10" t="s">
        <v>30</v>
      </c>
      <c r="E195" s="20" t="s">
        <v>18</v>
      </c>
      <c r="F195" s="21">
        <v>12.92</v>
      </c>
      <c r="G195" s="21">
        <v>5456</v>
      </c>
      <c r="H195" s="22">
        <f t="shared" si="33"/>
        <v>70491.520000000004</v>
      </c>
      <c r="I195" s="23"/>
      <c r="J195" s="22">
        <f t="shared" si="34"/>
        <v>0</v>
      </c>
      <c r="K195" s="24"/>
      <c r="M195" s="7"/>
      <c r="N195" s="6"/>
    </row>
    <row r="196" spans="1:19" s="8" customFormat="1" ht="20.100000000000001" customHeight="1">
      <c r="A196" s="61"/>
      <c r="B196" s="19">
        <v>11</v>
      </c>
      <c r="C196" s="59"/>
      <c r="D196" s="10" t="s">
        <v>31</v>
      </c>
      <c r="E196" s="20" t="s">
        <v>18</v>
      </c>
      <c r="F196" s="21">
        <v>5.27</v>
      </c>
      <c r="G196" s="21">
        <v>5599</v>
      </c>
      <c r="H196" s="22">
        <f t="shared" si="33"/>
        <v>29506.729999999996</v>
      </c>
      <c r="I196" s="23"/>
      <c r="J196" s="22">
        <f t="shared" si="34"/>
        <v>0</v>
      </c>
      <c r="K196" s="24"/>
      <c r="M196" s="7"/>
      <c r="N196" s="6"/>
    </row>
    <row r="197" spans="1:19" s="8" customFormat="1" ht="20.100000000000001" customHeight="1">
      <c r="A197" s="61"/>
      <c r="B197" s="19">
        <v>12</v>
      </c>
      <c r="C197" s="59"/>
      <c r="D197" s="10" t="s">
        <v>32</v>
      </c>
      <c r="E197" s="20" t="s">
        <v>18</v>
      </c>
      <c r="F197" s="21">
        <v>1.2</v>
      </c>
      <c r="G197" s="21">
        <v>5632</v>
      </c>
      <c r="H197" s="22">
        <f t="shared" si="33"/>
        <v>6758.4</v>
      </c>
      <c r="I197" s="23"/>
      <c r="J197" s="22">
        <f t="shared" si="34"/>
        <v>0</v>
      </c>
      <c r="K197" s="24"/>
      <c r="M197" s="7"/>
      <c r="N197" s="6"/>
    </row>
    <row r="198" spans="1:19" s="8" customFormat="1" ht="20.100000000000001" customHeight="1">
      <c r="A198" s="61"/>
      <c r="B198" s="19">
        <v>13</v>
      </c>
      <c r="C198" s="59"/>
      <c r="D198" s="10" t="s">
        <v>33</v>
      </c>
      <c r="E198" s="20" t="s">
        <v>18</v>
      </c>
      <c r="F198" s="21">
        <v>7</v>
      </c>
      <c r="G198" s="21">
        <v>5610</v>
      </c>
      <c r="H198" s="22">
        <f t="shared" si="33"/>
        <v>39270</v>
      </c>
      <c r="I198" s="23"/>
      <c r="J198" s="22">
        <f t="shared" si="34"/>
        <v>0</v>
      </c>
      <c r="K198" s="24"/>
      <c r="M198" s="7"/>
      <c r="N198" s="6"/>
    </row>
    <row r="199" spans="1:19" s="8" customFormat="1" ht="20.100000000000001" customHeight="1">
      <c r="A199" s="61"/>
      <c r="B199" s="19">
        <v>14</v>
      </c>
      <c r="C199" s="59"/>
      <c r="D199" s="10" t="s">
        <v>35</v>
      </c>
      <c r="E199" s="20" t="s">
        <v>18</v>
      </c>
      <c r="F199" s="21">
        <v>2.5</v>
      </c>
      <c r="G199" s="21">
        <v>5500</v>
      </c>
      <c r="H199" s="22">
        <f t="shared" si="33"/>
        <v>13750</v>
      </c>
      <c r="I199" s="23"/>
      <c r="J199" s="22">
        <f t="shared" si="34"/>
        <v>0</v>
      </c>
      <c r="K199" s="24"/>
      <c r="M199" s="7"/>
      <c r="N199" s="6"/>
    </row>
    <row r="200" spans="1:19" s="8" customFormat="1" ht="20.100000000000001" customHeight="1">
      <c r="A200" s="61"/>
      <c r="B200" s="19">
        <v>15</v>
      </c>
      <c r="C200" s="59"/>
      <c r="D200" s="10" t="s">
        <v>36</v>
      </c>
      <c r="E200" s="20" t="s">
        <v>18</v>
      </c>
      <c r="F200" s="21">
        <v>38</v>
      </c>
      <c r="G200" s="21">
        <v>5907.0000000000009</v>
      </c>
      <c r="H200" s="22">
        <f t="shared" si="33"/>
        <v>224466.00000000003</v>
      </c>
      <c r="I200" s="23"/>
      <c r="J200" s="22">
        <f t="shared" si="34"/>
        <v>0</v>
      </c>
      <c r="K200" s="24"/>
      <c r="M200" s="7"/>
      <c r="N200" s="6"/>
    </row>
    <row r="201" spans="1:19" s="8" customFormat="1" ht="20.100000000000001" customHeight="1">
      <c r="A201" s="61"/>
      <c r="B201" s="19">
        <v>16</v>
      </c>
      <c r="C201" s="59"/>
      <c r="D201" s="10" t="s">
        <v>37</v>
      </c>
      <c r="E201" s="20" t="s">
        <v>18</v>
      </c>
      <c r="F201" s="21">
        <v>21</v>
      </c>
      <c r="G201" s="21">
        <v>5874.0000000000009</v>
      </c>
      <c r="H201" s="22">
        <f t="shared" si="33"/>
        <v>123354.00000000001</v>
      </c>
      <c r="I201" s="23"/>
      <c r="J201" s="22">
        <f t="shared" si="34"/>
        <v>0</v>
      </c>
      <c r="K201" s="24"/>
      <c r="M201" s="7"/>
      <c r="N201" s="6"/>
    </row>
    <row r="202" spans="1:19" s="8" customFormat="1" ht="20.100000000000001" customHeight="1">
      <c r="A202" s="61"/>
      <c r="B202" s="19">
        <v>17</v>
      </c>
      <c r="C202" s="59"/>
      <c r="D202" s="10" t="s">
        <v>38</v>
      </c>
      <c r="E202" s="20" t="s">
        <v>18</v>
      </c>
      <c r="F202" s="21">
        <v>22.5</v>
      </c>
      <c r="G202" s="21">
        <v>5764.0000000000009</v>
      </c>
      <c r="H202" s="22">
        <f t="shared" si="33"/>
        <v>129690.00000000001</v>
      </c>
      <c r="I202" s="23"/>
      <c r="J202" s="22">
        <f t="shared" si="34"/>
        <v>0</v>
      </c>
      <c r="K202" s="24"/>
      <c r="M202" s="7"/>
      <c r="N202" s="6"/>
    </row>
    <row r="203" spans="1:19" s="8" customFormat="1" ht="20.100000000000001" customHeight="1">
      <c r="A203" s="61"/>
      <c r="B203" s="19">
        <v>18</v>
      </c>
      <c r="C203" s="59"/>
      <c r="D203" s="10" t="s">
        <v>39</v>
      </c>
      <c r="E203" s="20" t="s">
        <v>18</v>
      </c>
      <c r="F203" s="21">
        <v>16</v>
      </c>
      <c r="G203" s="21">
        <v>5819.0000000000009</v>
      </c>
      <c r="H203" s="22">
        <f t="shared" si="33"/>
        <v>93104.000000000015</v>
      </c>
      <c r="I203" s="23"/>
      <c r="J203" s="22">
        <f t="shared" si="34"/>
        <v>0</v>
      </c>
      <c r="K203" s="24"/>
      <c r="M203" s="7"/>
      <c r="N203" s="6"/>
    </row>
    <row r="204" spans="1:19" s="8" customFormat="1" ht="20.100000000000001" customHeight="1">
      <c r="A204" s="61"/>
      <c r="B204" s="19">
        <v>19</v>
      </c>
      <c r="C204" s="59"/>
      <c r="D204" s="10" t="s">
        <v>40</v>
      </c>
      <c r="E204" s="20" t="s">
        <v>18</v>
      </c>
      <c r="F204" s="21">
        <v>18</v>
      </c>
      <c r="G204" s="21">
        <v>5819.0000000000009</v>
      </c>
      <c r="H204" s="22">
        <f t="shared" si="33"/>
        <v>104742.00000000001</v>
      </c>
      <c r="I204" s="23"/>
      <c r="J204" s="22">
        <f t="shared" si="34"/>
        <v>0</v>
      </c>
      <c r="K204" s="24"/>
      <c r="M204" s="7"/>
      <c r="N204" s="6"/>
    </row>
    <row r="205" spans="1:19" s="8" customFormat="1" ht="20.100000000000001" customHeight="1">
      <c r="A205" s="61"/>
      <c r="B205" s="19">
        <v>20</v>
      </c>
      <c r="C205" s="25" t="s">
        <v>61</v>
      </c>
      <c r="D205" s="10" t="s">
        <v>41</v>
      </c>
      <c r="E205" s="20" t="s">
        <v>18</v>
      </c>
      <c r="F205" s="21">
        <v>2.1</v>
      </c>
      <c r="G205" s="21">
        <v>7139.0000000000009</v>
      </c>
      <c r="H205" s="22">
        <f t="shared" si="33"/>
        <v>14991.900000000003</v>
      </c>
      <c r="I205" s="23"/>
      <c r="J205" s="22">
        <f t="shared" si="34"/>
        <v>0</v>
      </c>
      <c r="K205" s="24"/>
      <c r="L205" s="8">
        <f t="shared" ref="L205:L208" si="35">M205*1.1</f>
        <v>7139.0000000000009</v>
      </c>
      <c r="M205" s="7">
        <v>6490</v>
      </c>
      <c r="N205" s="6"/>
      <c r="P205" s="8">
        <f t="shared" ref="P205:P209" si="36">G205-M205</f>
        <v>649.00000000000091</v>
      </c>
      <c r="Q205" s="8">
        <v>6490</v>
      </c>
      <c r="S205" s="8">
        <v>6490</v>
      </c>
    </row>
    <row r="206" spans="1:19" s="8" customFormat="1" ht="20.100000000000001" customHeight="1">
      <c r="A206" s="61"/>
      <c r="B206" s="19">
        <v>21</v>
      </c>
      <c r="C206" s="25" t="s">
        <v>42</v>
      </c>
      <c r="D206" s="10" t="s">
        <v>43</v>
      </c>
      <c r="E206" s="20" t="s">
        <v>18</v>
      </c>
      <c r="F206" s="21">
        <v>2.2000000000000002</v>
      </c>
      <c r="G206" s="21">
        <v>6182.0000000000009</v>
      </c>
      <c r="H206" s="22">
        <f t="shared" si="33"/>
        <v>13600.400000000003</v>
      </c>
      <c r="I206" s="23"/>
      <c r="J206" s="22">
        <f t="shared" si="34"/>
        <v>0</v>
      </c>
      <c r="K206" s="24"/>
      <c r="L206" s="8">
        <f t="shared" si="35"/>
        <v>6182.0000000000009</v>
      </c>
      <c r="M206" s="7">
        <v>5620</v>
      </c>
      <c r="N206" s="6"/>
      <c r="P206" s="8">
        <f t="shared" si="36"/>
        <v>562.00000000000091</v>
      </c>
      <c r="Q206" s="8">
        <v>5790</v>
      </c>
      <c r="S206" s="8">
        <v>5790</v>
      </c>
    </row>
    <row r="207" spans="1:19" s="8" customFormat="1" ht="20.100000000000001" customHeight="1">
      <c r="A207" s="61"/>
      <c r="B207" s="19">
        <v>22</v>
      </c>
      <c r="C207" s="25" t="s">
        <v>44</v>
      </c>
      <c r="D207" s="10" t="s">
        <v>66</v>
      </c>
      <c r="E207" s="20" t="s">
        <v>18</v>
      </c>
      <c r="F207" s="21">
        <v>3</v>
      </c>
      <c r="G207" s="21">
        <v>6072.0000000000009</v>
      </c>
      <c r="H207" s="22">
        <f t="shared" si="33"/>
        <v>18216.000000000004</v>
      </c>
      <c r="I207" s="23"/>
      <c r="J207" s="22">
        <f t="shared" si="34"/>
        <v>0</v>
      </c>
      <c r="K207" s="24"/>
      <c r="L207" s="8">
        <f t="shared" si="35"/>
        <v>6072.0000000000009</v>
      </c>
      <c r="M207" s="7">
        <v>5520</v>
      </c>
      <c r="N207" s="6"/>
      <c r="P207" s="8">
        <f t="shared" si="36"/>
        <v>552.00000000000091</v>
      </c>
      <c r="Q207" s="8">
        <v>5290</v>
      </c>
      <c r="S207" s="8">
        <v>5290</v>
      </c>
    </row>
    <row r="208" spans="1:19" s="8" customFormat="1" ht="20.100000000000001" customHeight="1">
      <c r="A208" s="61"/>
      <c r="B208" s="19">
        <v>23</v>
      </c>
      <c r="C208" s="25" t="s">
        <v>44</v>
      </c>
      <c r="D208" s="10" t="s">
        <v>63</v>
      </c>
      <c r="E208" s="20" t="s">
        <v>18</v>
      </c>
      <c r="F208" s="21">
        <v>3</v>
      </c>
      <c r="G208" s="21">
        <v>6237.0000000000009</v>
      </c>
      <c r="H208" s="22">
        <f t="shared" si="33"/>
        <v>18711.000000000004</v>
      </c>
      <c r="I208" s="23"/>
      <c r="J208" s="22">
        <f t="shared" si="34"/>
        <v>0</v>
      </c>
      <c r="K208" s="24"/>
      <c r="L208" s="8">
        <f t="shared" si="35"/>
        <v>6237.0000000000009</v>
      </c>
      <c r="M208" s="7">
        <v>5670</v>
      </c>
      <c r="N208" s="6"/>
      <c r="P208" s="8">
        <f t="shared" si="36"/>
        <v>567.00000000000091</v>
      </c>
      <c r="Q208" s="8">
        <v>5290</v>
      </c>
      <c r="S208" s="8">
        <v>5290</v>
      </c>
    </row>
    <row r="209" spans="1:19" s="8" customFormat="1" ht="30" customHeight="1">
      <c r="A209" s="61"/>
      <c r="B209" s="19">
        <v>24</v>
      </c>
      <c r="C209" s="59" t="s">
        <v>45</v>
      </c>
      <c r="D209" s="10" t="s">
        <v>67</v>
      </c>
      <c r="E209" s="20" t="s">
        <v>18</v>
      </c>
      <c r="F209" s="21">
        <v>10.3</v>
      </c>
      <c r="G209" s="21">
        <v>9845</v>
      </c>
      <c r="H209" s="22">
        <f t="shared" si="33"/>
        <v>101403.5</v>
      </c>
      <c r="I209" s="23"/>
      <c r="J209" s="22">
        <f t="shared" si="34"/>
        <v>0</v>
      </c>
      <c r="K209" s="24"/>
      <c r="L209" s="8">
        <f>5170*1.1*1.15+1.15*3200-0.15*2500</f>
        <v>9845.0499999999993</v>
      </c>
      <c r="M209" s="7">
        <v>5170</v>
      </c>
      <c r="N209" s="6"/>
      <c r="P209" s="8">
        <f t="shared" si="36"/>
        <v>4675</v>
      </c>
      <c r="Q209" s="8">
        <v>5790</v>
      </c>
      <c r="S209" s="8">
        <v>5790</v>
      </c>
    </row>
    <row r="210" spans="1:19" s="8" customFormat="1" ht="30" customHeight="1">
      <c r="A210" s="61"/>
      <c r="B210" s="19">
        <v>25</v>
      </c>
      <c r="C210" s="59"/>
      <c r="D210" s="10" t="s">
        <v>62</v>
      </c>
      <c r="E210" s="20" t="s">
        <v>18</v>
      </c>
      <c r="F210" s="21">
        <v>6.5</v>
      </c>
      <c r="G210" s="21">
        <v>11945</v>
      </c>
      <c r="H210" s="22">
        <f t="shared" si="33"/>
        <v>77642.5</v>
      </c>
      <c r="I210" s="23"/>
      <c r="J210" s="22">
        <f t="shared" si="34"/>
        <v>0</v>
      </c>
      <c r="K210" s="24"/>
      <c r="L210" s="8">
        <f>6830*1.1*1.15+1.15*3200-0.15*2500</f>
        <v>11944.95</v>
      </c>
      <c r="M210" s="7">
        <v>6830</v>
      </c>
      <c r="N210" s="6"/>
      <c r="Q210" s="8">
        <v>7590</v>
      </c>
      <c r="S210" s="8">
        <v>7590</v>
      </c>
    </row>
    <row r="211" spans="1:19" ht="20.100000000000001" customHeight="1">
      <c r="A211" s="61"/>
      <c r="B211" s="58" t="s">
        <v>46</v>
      </c>
      <c r="C211" s="58"/>
      <c r="D211" s="58"/>
      <c r="E211" s="19"/>
      <c r="F211" s="26"/>
      <c r="G211" s="26"/>
      <c r="H211" s="27">
        <f>SUM(H186:H210)</f>
        <v>1514781.8299999998</v>
      </c>
      <c r="I211" s="48"/>
      <c r="J211" s="27">
        <f>SUM(J186:J210)</f>
        <v>0</v>
      </c>
      <c r="K211" s="28"/>
    </row>
    <row r="212" spans="1:19" s="8" customFormat="1" ht="20.100000000000001" customHeight="1">
      <c r="A212" s="61" t="s">
        <v>55</v>
      </c>
      <c r="B212" s="19">
        <v>1</v>
      </c>
      <c r="C212" s="59" t="s">
        <v>16</v>
      </c>
      <c r="D212" s="10" t="s">
        <v>17</v>
      </c>
      <c r="E212" s="20" t="s">
        <v>18</v>
      </c>
      <c r="F212" s="21">
        <v>2.82</v>
      </c>
      <c r="G212" s="21">
        <v>5896.0000000000009</v>
      </c>
      <c r="H212" s="22">
        <f t="shared" ref="H212:H236" si="37">F212*G212</f>
        <v>16626.72</v>
      </c>
      <c r="I212" s="23"/>
      <c r="J212" s="22">
        <f t="shared" ref="J212:J236" si="38">ROUND(F212*I212,0)</f>
        <v>0</v>
      </c>
      <c r="K212" s="24"/>
      <c r="M212" s="7"/>
      <c r="N212" s="6"/>
    </row>
    <row r="213" spans="1:19" s="8" customFormat="1" ht="20.100000000000001" customHeight="1">
      <c r="A213" s="61"/>
      <c r="B213" s="19">
        <v>2</v>
      </c>
      <c r="C213" s="59"/>
      <c r="D213" s="10" t="s">
        <v>21</v>
      </c>
      <c r="E213" s="20" t="s">
        <v>18</v>
      </c>
      <c r="F213" s="21">
        <v>5.76</v>
      </c>
      <c r="G213" s="21">
        <v>5478</v>
      </c>
      <c r="H213" s="22">
        <f t="shared" si="37"/>
        <v>31553.279999999999</v>
      </c>
      <c r="I213" s="23"/>
      <c r="J213" s="22">
        <f t="shared" si="38"/>
        <v>0</v>
      </c>
      <c r="K213" s="24"/>
      <c r="M213" s="7"/>
      <c r="N213" s="6"/>
    </row>
    <row r="214" spans="1:19" s="8" customFormat="1" ht="20.100000000000001" customHeight="1">
      <c r="A214" s="61"/>
      <c r="B214" s="19">
        <v>3</v>
      </c>
      <c r="C214" s="59"/>
      <c r="D214" s="10" t="s">
        <v>22</v>
      </c>
      <c r="E214" s="20" t="s">
        <v>18</v>
      </c>
      <c r="F214" s="21">
        <v>2.52</v>
      </c>
      <c r="G214" s="21">
        <v>5478</v>
      </c>
      <c r="H214" s="22">
        <f t="shared" si="37"/>
        <v>13804.56</v>
      </c>
      <c r="I214" s="23"/>
      <c r="J214" s="22">
        <f t="shared" si="38"/>
        <v>0</v>
      </c>
      <c r="K214" s="24"/>
      <c r="M214" s="7"/>
      <c r="N214" s="6"/>
    </row>
    <row r="215" spans="1:19" s="8" customFormat="1" ht="20.100000000000001" customHeight="1">
      <c r="A215" s="61"/>
      <c r="B215" s="19">
        <v>4</v>
      </c>
      <c r="C215" s="59"/>
      <c r="D215" s="10" t="s">
        <v>23</v>
      </c>
      <c r="E215" s="20" t="s">
        <v>18</v>
      </c>
      <c r="F215" s="21">
        <v>0.84</v>
      </c>
      <c r="G215" s="21">
        <v>5577</v>
      </c>
      <c r="H215" s="22">
        <f t="shared" si="37"/>
        <v>4684.6799999999994</v>
      </c>
      <c r="I215" s="23"/>
      <c r="J215" s="22">
        <f t="shared" si="38"/>
        <v>0</v>
      </c>
      <c r="K215" s="24"/>
      <c r="M215" s="7"/>
      <c r="N215" s="6"/>
    </row>
    <row r="216" spans="1:19" s="8" customFormat="1" ht="20.100000000000001" customHeight="1">
      <c r="A216" s="61"/>
      <c r="B216" s="19">
        <v>5</v>
      </c>
      <c r="C216" s="59"/>
      <c r="D216" s="10" t="s">
        <v>25</v>
      </c>
      <c r="E216" s="20" t="s">
        <v>18</v>
      </c>
      <c r="F216" s="21">
        <v>0.78</v>
      </c>
      <c r="G216" s="21">
        <v>5511</v>
      </c>
      <c r="H216" s="22">
        <f t="shared" si="37"/>
        <v>4298.58</v>
      </c>
      <c r="I216" s="23"/>
      <c r="J216" s="22">
        <f t="shared" si="38"/>
        <v>0</v>
      </c>
      <c r="K216" s="24"/>
      <c r="M216" s="7"/>
      <c r="N216" s="6"/>
    </row>
    <row r="217" spans="1:19" s="8" customFormat="1" ht="20.100000000000001" customHeight="1">
      <c r="A217" s="61"/>
      <c r="B217" s="19">
        <v>6</v>
      </c>
      <c r="C217" s="59"/>
      <c r="D217" s="10" t="s">
        <v>26</v>
      </c>
      <c r="E217" s="20" t="s">
        <v>18</v>
      </c>
      <c r="F217" s="21">
        <v>2.1</v>
      </c>
      <c r="G217" s="21">
        <v>5489</v>
      </c>
      <c r="H217" s="22">
        <f t="shared" si="37"/>
        <v>11526.9</v>
      </c>
      <c r="I217" s="23"/>
      <c r="J217" s="22">
        <f t="shared" si="38"/>
        <v>0</v>
      </c>
      <c r="K217" s="24"/>
      <c r="M217" s="7"/>
      <c r="N217" s="6"/>
    </row>
    <row r="218" spans="1:19" s="8" customFormat="1" ht="20.100000000000001" customHeight="1">
      <c r="A218" s="61"/>
      <c r="B218" s="19">
        <v>7</v>
      </c>
      <c r="C218" s="59"/>
      <c r="D218" s="10" t="s">
        <v>27</v>
      </c>
      <c r="E218" s="20" t="s">
        <v>18</v>
      </c>
      <c r="F218" s="21">
        <v>5.0999999999999996</v>
      </c>
      <c r="G218" s="21">
        <v>5379</v>
      </c>
      <c r="H218" s="22">
        <f t="shared" si="37"/>
        <v>27432.899999999998</v>
      </c>
      <c r="I218" s="23"/>
      <c r="J218" s="22">
        <f t="shared" si="38"/>
        <v>0</v>
      </c>
      <c r="K218" s="24"/>
      <c r="M218" s="7"/>
      <c r="N218" s="6"/>
    </row>
    <row r="219" spans="1:19" s="8" customFormat="1" ht="20.100000000000001" customHeight="1">
      <c r="A219" s="61"/>
      <c r="B219" s="19">
        <v>8</v>
      </c>
      <c r="C219" s="59"/>
      <c r="D219" s="10" t="s">
        <v>28</v>
      </c>
      <c r="E219" s="20" t="s">
        <v>18</v>
      </c>
      <c r="F219" s="21">
        <v>1.38</v>
      </c>
      <c r="G219" s="21">
        <v>5456</v>
      </c>
      <c r="H219" s="22">
        <f t="shared" si="37"/>
        <v>7529.28</v>
      </c>
      <c r="I219" s="23"/>
      <c r="J219" s="22">
        <f t="shared" si="38"/>
        <v>0</v>
      </c>
      <c r="K219" s="24"/>
      <c r="M219" s="7"/>
      <c r="N219" s="6"/>
    </row>
    <row r="220" spans="1:19" s="8" customFormat="1" ht="20.100000000000001" customHeight="1">
      <c r="A220" s="61"/>
      <c r="B220" s="19">
        <v>9</v>
      </c>
      <c r="C220" s="59"/>
      <c r="D220" s="10" t="s">
        <v>29</v>
      </c>
      <c r="E220" s="20" t="s">
        <v>18</v>
      </c>
      <c r="F220" s="21">
        <v>0.06</v>
      </c>
      <c r="G220" s="21">
        <v>5379</v>
      </c>
      <c r="H220" s="22">
        <f t="shared" si="37"/>
        <v>322.74</v>
      </c>
      <c r="I220" s="23"/>
      <c r="J220" s="22">
        <f t="shared" si="38"/>
        <v>0</v>
      </c>
      <c r="K220" s="24"/>
      <c r="M220" s="7"/>
      <c r="N220" s="6"/>
    </row>
    <row r="221" spans="1:19" s="8" customFormat="1" ht="20.100000000000001" customHeight="1">
      <c r="A221" s="61"/>
      <c r="B221" s="19">
        <v>10</v>
      </c>
      <c r="C221" s="59"/>
      <c r="D221" s="10" t="s">
        <v>30</v>
      </c>
      <c r="E221" s="20" t="s">
        <v>18</v>
      </c>
      <c r="F221" s="21">
        <v>0.18</v>
      </c>
      <c r="G221" s="21">
        <v>5456</v>
      </c>
      <c r="H221" s="22">
        <f t="shared" si="37"/>
        <v>982.07999999999993</v>
      </c>
      <c r="I221" s="23"/>
      <c r="J221" s="22">
        <f t="shared" si="38"/>
        <v>0</v>
      </c>
      <c r="K221" s="24"/>
      <c r="M221" s="7"/>
      <c r="N221" s="6"/>
    </row>
    <row r="222" spans="1:19" s="8" customFormat="1" ht="20.100000000000001" customHeight="1">
      <c r="A222" s="61"/>
      <c r="B222" s="19">
        <v>11</v>
      </c>
      <c r="C222" s="59"/>
      <c r="D222" s="10" t="s">
        <v>31</v>
      </c>
      <c r="E222" s="20" t="s">
        <v>18</v>
      </c>
      <c r="F222" s="21">
        <v>0.12</v>
      </c>
      <c r="G222" s="21">
        <v>5599</v>
      </c>
      <c r="H222" s="22">
        <f t="shared" si="37"/>
        <v>671.88</v>
      </c>
      <c r="I222" s="23"/>
      <c r="J222" s="22">
        <f t="shared" si="38"/>
        <v>0</v>
      </c>
      <c r="K222" s="24"/>
      <c r="M222" s="7"/>
      <c r="N222" s="6"/>
    </row>
    <row r="223" spans="1:19" s="8" customFormat="1" ht="20.100000000000001" customHeight="1">
      <c r="A223" s="61"/>
      <c r="B223" s="19">
        <v>12</v>
      </c>
      <c r="C223" s="59"/>
      <c r="D223" s="10" t="s">
        <v>32</v>
      </c>
      <c r="E223" s="20" t="s">
        <v>18</v>
      </c>
      <c r="F223" s="21">
        <v>4.9800000000000004</v>
      </c>
      <c r="G223" s="21">
        <v>5632</v>
      </c>
      <c r="H223" s="22">
        <f t="shared" si="37"/>
        <v>28047.360000000001</v>
      </c>
      <c r="I223" s="23"/>
      <c r="J223" s="22">
        <f t="shared" si="38"/>
        <v>0</v>
      </c>
      <c r="K223" s="24"/>
      <c r="M223" s="7"/>
      <c r="N223" s="6"/>
    </row>
    <row r="224" spans="1:19" s="8" customFormat="1" ht="20.100000000000001" customHeight="1">
      <c r="A224" s="61"/>
      <c r="B224" s="19">
        <v>13</v>
      </c>
      <c r="C224" s="59"/>
      <c r="D224" s="10" t="s">
        <v>33</v>
      </c>
      <c r="E224" s="20" t="s">
        <v>18</v>
      </c>
      <c r="F224" s="21">
        <v>0.78</v>
      </c>
      <c r="G224" s="21">
        <v>5610</v>
      </c>
      <c r="H224" s="22">
        <f t="shared" si="37"/>
        <v>4375.8</v>
      </c>
      <c r="I224" s="23"/>
      <c r="J224" s="22">
        <f t="shared" si="38"/>
        <v>0</v>
      </c>
      <c r="K224" s="24"/>
      <c r="M224" s="7"/>
      <c r="N224" s="6"/>
    </row>
    <row r="225" spans="1:19" s="8" customFormat="1" ht="20.100000000000001" customHeight="1">
      <c r="A225" s="61"/>
      <c r="B225" s="19">
        <v>14</v>
      </c>
      <c r="C225" s="59"/>
      <c r="D225" s="10" t="s">
        <v>35</v>
      </c>
      <c r="E225" s="20" t="s">
        <v>18</v>
      </c>
      <c r="F225" s="21">
        <v>1.1399999999999999</v>
      </c>
      <c r="G225" s="21">
        <v>5500</v>
      </c>
      <c r="H225" s="22">
        <f t="shared" si="37"/>
        <v>6269.9999999999991</v>
      </c>
      <c r="I225" s="23"/>
      <c r="J225" s="22">
        <f t="shared" si="38"/>
        <v>0</v>
      </c>
      <c r="K225" s="24"/>
      <c r="M225" s="7"/>
      <c r="N225" s="6"/>
    </row>
    <row r="226" spans="1:19" s="8" customFormat="1" ht="20.100000000000001" customHeight="1">
      <c r="A226" s="61"/>
      <c r="B226" s="19">
        <v>15</v>
      </c>
      <c r="C226" s="59"/>
      <c r="D226" s="10" t="s">
        <v>36</v>
      </c>
      <c r="E226" s="20" t="s">
        <v>18</v>
      </c>
      <c r="F226" s="21">
        <v>12.3</v>
      </c>
      <c r="G226" s="21">
        <v>5907.0000000000009</v>
      </c>
      <c r="H226" s="22">
        <f t="shared" si="37"/>
        <v>72656.10000000002</v>
      </c>
      <c r="I226" s="23"/>
      <c r="J226" s="22">
        <f t="shared" si="38"/>
        <v>0</v>
      </c>
      <c r="K226" s="24"/>
      <c r="M226" s="7"/>
      <c r="N226" s="6"/>
    </row>
    <row r="227" spans="1:19" s="8" customFormat="1" ht="20.100000000000001" customHeight="1">
      <c r="A227" s="61"/>
      <c r="B227" s="19">
        <v>16</v>
      </c>
      <c r="C227" s="59"/>
      <c r="D227" s="10" t="s">
        <v>37</v>
      </c>
      <c r="E227" s="20" t="s">
        <v>18</v>
      </c>
      <c r="F227" s="21">
        <v>58.9</v>
      </c>
      <c r="G227" s="21">
        <v>5874.0000000000009</v>
      </c>
      <c r="H227" s="22">
        <f t="shared" si="37"/>
        <v>345978.60000000003</v>
      </c>
      <c r="I227" s="23"/>
      <c r="J227" s="22">
        <f t="shared" si="38"/>
        <v>0</v>
      </c>
      <c r="K227" s="24"/>
      <c r="M227" s="7"/>
      <c r="N227" s="6"/>
    </row>
    <row r="228" spans="1:19" s="8" customFormat="1" ht="20.100000000000001" customHeight="1">
      <c r="A228" s="61"/>
      <c r="B228" s="19">
        <v>17</v>
      </c>
      <c r="C228" s="59"/>
      <c r="D228" s="10" t="s">
        <v>38</v>
      </c>
      <c r="E228" s="20" t="s">
        <v>18</v>
      </c>
      <c r="F228" s="21">
        <v>16</v>
      </c>
      <c r="G228" s="21">
        <v>5764.0000000000009</v>
      </c>
      <c r="H228" s="22">
        <f t="shared" si="37"/>
        <v>92224.000000000015</v>
      </c>
      <c r="I228" s="23"/>
      <c r="J228" s="22">
        <f t="shared" si="38"/>
        <v>0</v>
      </c>
      <c r="K228" s="24"/>
      <c r="M228" s="7"/>
      <c r="N228" s="6"/>
    </row>
    <row r="229" spans="1:19" s="8" customFormat="1" ht="20.100000000000001" customHeight="1">
      <c r="A229" s="61"/>
      <c r="B229" s="19">
        <v>18</v>
      </c>
      <c r="C229" s="59"/>
      <c r="D229" s="10" t="s">
        <v>39</v>
      </c>
      <c r="E229" s="20" t="s">
        <v>18</v>
      </c>
      <c r="F229" s="21">
        <v>27</v>
      </c>
      <c r="G229" s="21">
        <v>5819.0000000000009</v>
      </c>
      <c r="H229" s="22">
        <f t="shared" si="37"/>
        <v>157113.00000000003</v>
      </c>
      <c r="I229" s="23"/>
      <c r="J229" s="22">
        <f t="shared" si="38"/>
        <v>0</v>
      </c>
      <c r="K229" s="24"/>
      <c r="M229" s="7"/>
      <c r="N229" s="6"/>
    </row>
    <row r="230" spans="1:19" s="8" customFormat="1" ht="20.100000000000001" customHeight="1">
      <c r="A230" s="61"/>
      <c r="B230" s="19">
        <v>19</v>
      </c>
      <c r="C230" s="59"/>
      <c r="D230" s="10" t="s">
        <v>40</v>
      </c>
      <c r="E230" s="20" t="s">
        <v>18</v>
      </c>
      <c r="F230" s="21">
        <v>22</v>
      </c>
      <c r="G230" s="21">
        <v>5819.0000000000009</v>
      </c>
      <c r="H230" s="22">
        <f t="shared" si="37"/>
        <v>128018.00000000001</v>
      </c>
      <c r="I230" s="23"/>
      <c r="J230" s="22">
        <f t="shared" si="38"/>
        <v>0</v>
      </c>
      <c r="K230" s="24"/>
      <c r="M230" s="7"/>
      <c r="N230" s="6"/>
    </row>
    <row r="231" spans="1:19" s="8" customFormat="1" ht="20.100000000000001" customHeight="1">
      <c r="A231" s="61"/>
      <c r="B231" s="19">
        <v>20</v>
      </c>
      <c r="C231" s="25" t="s">
        <v>61</v>
      </c>
      <c r="D231" s="10" t="s">
        <v>41</v>
      </c>
      <c r="E231" s="20" t="s">
        <v>18</v>
      </c>
      <c r="F231" s="21">
        <v>2</v>
      </c>
      <c r="G231" s="21">
        <v>7139.0000000000009</v>
      </c>
      <c r="H231" s="22">
        <f t="shared" si="37"/>
        <v>14278.000000000002</v>
      </c>
      <c r="I231" s="23"/>
      <c r="J231" s="22">
        <f t="shared" si="38"/>
        <v>0</v>
      </c>
      <c r="K231" s="24"/>
      <c r="L231" s="8">
        <f t="shared" ref="L231:L234" si="39">M231*1.1</f>
        <v>7139.0000000000009</v>
      </c>
      <c r="M231" s="7">
        <v>6490</v>
      </c>
      <c r="N231" s="6"/>
      <c r="P231" s="8">
        <f t="shared" ref="P231:P235" si="40">G231-M231</f>
        <v>649.00000000000091</v>
      </c>
      <c r="Q231" s="8">
        <v>6490</v>
      </c>
      <c r="S231" s="8">
        <v>6490</v>
      </c>
    </row>
    <row r="232" spans="1:19" s="8" customFormat="1" ht="20.100000000000001" customHeight="1">
      <c r="A232" s="61"/>
      <c r="B232" s="19">
        <v>21</v>
      </c>
      <c r="C232" s="25" t="s">
        <v>42</v>
      </c>
      <c r="D232" s="10" t="s">
        <v>43</v>
      </c>
      <c r="E232" s="20" t="s">
        <v>18</v>
      </c>
      <c r="F232" s="21">
        <v>2</v>
      </c>
      <c r="G232" s="21">
        <v>6182.0000000000009</v>
      </c>
      <c r="H232" s="22">
        <f t="shared" si="37"/>
        <v>12364.000000000002</v>
      </c>
      <c r="I232" s="23"/>
      <c r="J232" s="22">
        <f t="shared" si="38"/>
        <v>0</v>
      </c>
      <c r="K232" s="24"/>
      <c r="L232" s="8">
        <f t="shared" si="39"/>
        <v>6182.0000000000009</v>
      </c>
      <c r="M232" s="7">
        <v>5620</v>
      </c>
      <c r="N232" s="6"/>
      <c r="P232" s="8">
        <f t="shared" si="40"/>
        <v>562.00000000000091</v>
      </c>
      <c r="Q232" s="8">
        <v>5790</v>
      </c>
      <c r="S232" s="8">
        <v>5790</v>
      </c>
    </row>
    <row r="233" spans="1:19" s="8" customFormat="1" ht="20.100000000000001" customHeight="1">
      <c r="A233" s="61"/>
      <c r="B233" s="19">
        <v>22</v>
      </c>
      <c r="C233" s="25" t="s">
        <v>44</v>
      </c>
      <c r="D233" s="10" t="s">
        <v>66</v>
      </c>
      <c r="E233" s="20" t="s">
        <v>18</v>
      </c>
      <c r="F233" s="21">
        <v>3</v>
      </c>
      <c r="G233" s="21">
        <v>6072.0000000000009</v>
      </c>
      <c r="H233" s="22">
        <f t="shared" si="37"/>
        <v>18216.000000000004</v>
      </c>
      <c r="I233" s="23"/>
      <c r="J233" s="22">
        <f t="shared" si="38"/>
        <v>0</v>
      </c>
      <c r="K233" s="24"/>
      <c r="L233" s="8">
        <f t="shared" si="39"/>
        <v>6072.0000000000009</v>
      </c>
      <c r="M233" s="7">
        <v>5520</v>
      </c>
      <c r="N233" s="6"/>
      <c r="P233" s="8">
        <f t="shared" si="40"/>
        <v>552.00000000000091</v>
      </c>
      <c r="Q233" s="8">
        <v>5290</v>
      </c>
      <c r="S233" s="8">
        <v>5290</v>
      </c>
    </row>
    <row r="234" spans="1:19" s="8" customFormat="1" ht="20.100000000000001" customHeight="1">
      <c r="A234" s="61"/>
      <c r="B234" s="19">
        <v>23</v>
      </c>
      <c r="C234" s="25" t="s">
        <v>44</v>
      </c>
      <c r="D234" s="10" t="s">
        <v>63</v>
      </c>
      <c r="E234" s="20" t="s">
        <v>18</v>
      </c>
      <c r="F234" s="21">
        <v>3</v>
      </c>
      <c r="G234" s="21">
        <v>6237.0000000000009</v>
      </c>
      <c r="H234" s="22">
        <f t="shared" si="37"/>
        <v>18711.000000000004</v>
      </c>
      <c r="I234" s="23"/>
      <c r="J234" s="22">
        <f t="shared" si="38"/>
        <v>0</v>
      </c>
      <c r="K234" s="24"/>
      <c r="L234" s="8">
        <f t="shared" si="39"/>
        <v>6237.0000000000009</v>
      </c>
      <c r="M234" s="7">
        <v>5670</v>
      </c>
      <c r="N234" s="6"/>
      <c r="P234" s="8">
        <f t="shared" si="40"/>
        <v>567.00000000000091</v>
      </c>
      <c r="Q234" s="8">
        <v>5290</v>
      </c>
      <c r="S234" s="8">
        <v>5290</v>
      </c>
    </row>
    <row r="235" spans="1:19" s="8" customFormat="1" ht="30" customHeight="1">
      <c r="A235" s="61"/>
      <c r="B235" s="19">
        <v>24</v>
      </c>
      <c r="C235" s="59" t="s">
        <v>45</v>
      </c>
      <c r="D235" s="10" t="s">
        <v>67</v>
      </c>
      <c r="E235" s="20" t="s">
        <v>18</v>
      </c>
      <c r="F235" s="21">
        <v>2.2000000000000002</v>
      </c>
      <c r="G235" s="21">
        <v>9845</v>
      </c>
      <c r="H235" s="22">
        <f t="shared" si="37"/>
        <v>21659</v>
      </c>
      <c r="I235" s="23"/>
      <c r="J235" s="22">
        <f t="shared" si="38"/>
        <v>0</v>
      </c>
      <c r="K235" s="24"/>
      <c r="L235" s="8">
        <f>5170*1.1*1.15+1.15*3200-0.15*2500</f>
        <v>9845.0499999999993</v>
      </c>
      <c r="M235" s="7">
        <v>5170</v>
      </c>
      <c r="N235" s="6"/>
      <c r="P235" s="8">
        <f t="shared" si="40"/>
        <v>4675</v>
      </c>
      <c r="Q235" s="8">
        <v>5790</v>
      </c>
      <c r="S235" s="8">
        <v>5790</v>
      </c>
    </row>
    <row r="236" spans="1:19" s="8" customFormat="1" ht="30" customHeight="1">
      <c r="A236" s="61"/>
      <c r="B236" s="19">
        <v>25</v>
      </c>
      <c r="C236" s="59"/>
      <c r="D236" s="10" t="s">
        <v>62</v>
      </c>
      <c r="E236" s="20" t="s">
        <v>18</v>
      </c>
      <c r="F236" s="21">
        <v>6.8</v>
      </c>
      <c r="G236" s="21">
        <v>11945</v>
      </c>
      <c r="H236" s="22">
        <f t="shared" si="37"/>
        <v>81226</v>
      </c>
      <c r="I236" s="23"/>
      <c r="J236" s="22">
        <f t="shared" si="38"/>
        <v>0</v>
      </c>
      <c r="K236" s="24"/>
      <c r="L236" s="8">
        <f>6830*1.1*1.15+1.15*3200-0.15*2500</f>
        <v>11944.95</v>
      </c>
      <c r="M236" s="7">
        <v>6830</v>
      </c>
      <c r="N236" s="6"/>
      <c r="Q236" s="8">
        <v>7590</v>
      </c>
      <c r="S236" s="8">
        <v>7590</v>
      </c>
    </row>
    <row r="237" spans="1:19" ht="20.100000000000001" customHeight="1">
      <c r="A237" s="61"/>
      <c r="B237" s="58" t="s">
        <v>46</v>
      </c>
      <c r="C237" s="58"/>
      <c r="D237" s="58"/>
      <c r="E237" s="19"/>
      <c r="F237" s="26"/>
      <c r="G237" s="26"/>
      <c r="H237" s="27">
        <f>SUM(H212:H236)</f>
        <v>1120570.46</v>
      </c>
      <c r="I237" s="48"/>
      <c r="J237" s="27">
        <f>SUM(J212:J236)</f>
        <v>0</v>
      </c>
      <c r="K237" s="28"/>
    </row>
    <row r="238" spans="1:19" s="8" customFormat="1" ht="20.100000000000001" customHeight="1">
      <c r="A238" s="61" t="s">
        <v>56</v>
      </c>
      <c r="B238" s="19">
        <v>1</v>
      </c>
      <c r="C238" s="59" t="s">
        <v>16</v>
      </c>
      <c r="D238" s="10" t="s">
        <v>17</v>
      </c>
      <c r="E238" s="20" t="s">
        <v>18</v>
      </c>
      <c r="F238" s="21">
        <v>0.98</v>
      </c>
      <c r="G238" s="21">
        <v>5896.0000000000009</v>
      </c>
      <c r="H238" s="22">
        <f t="shared" ref="H238:H262" si="41">F238*G238</f>
        <v>5778.0800000000008</v>
      </c>
      <c r="I238" s="23"/>
      <c r="J238" s="22">
        <f t="shared" ref="J238:J262" si="42">ROUND(F238*I238,0)</f>
        <v>0</v>
      </c>
      <c r="K238" s="24"/>
      <c r="M238" s="7"/>
      <c r="N238" s="6"/>
    </row>
    <row r="239" spans="1:19" s="8" customFormat="1" ht="20.100000000000001" customHeight="1">
      <c r="A239" s="61"/>
      <c r="B239" s="19">
        <v>2</v>
      </c>
      <c r="C239" s="59"/>
      <c r="D239" s="10" t="s">
        <v>21</v>
      </c>
      <c r="E239" s="20" t="s">
        <v>18</v>
      </c>
      <c r="F239" s="21">
        <v>4.2</v>
      </c>
      <c r="G239" s="21">
        <v>5478</v>
      </c>
      <c r="H239" s="22">
        <f t="shared" si="41"/>
        <v>23007.600000000002</v>
      </c>
      <c r="I239" s="23"/>
      <c r="J239" s="22">
        <f t="shared" si="42"/>
        <v>0</v>
      </c>
      <c r="K239" s="24"/>
      <c r="M239" s="7"/>
      <c r="N239" s="6"/>
    </row>
    <row r="240" spans="1:19" s="8" customFormat="1" ht="20.100000000000001" customHeight="1">
      <c r="A240" s="61"/>
      <c r="B240" s="19">
        <v>3</v>
      </c>
      <c r="C240" s="59"/>
      <c r="D240" s="10" t="s">
        <v>22</v>
      </c>
      <c r="E240" s="20" t="s">
        <v>18</v>
      </c>
      <c r="F240" s="21">
        <v>2.73</v>
      </c>
      <c r="G240" s="21">
        <v>5478</v>
      </c>
      <c r="H240" s="22">
        <f t="shared" si="41"/>
        <v>14954.94</v>
      </c>
      <c r="I240" s="23"/>
      <c r="J240" s="22">
        <f t="shared" si="42"/>
        <v>0</v>
      </c>
      <c r="K240" s="24"/>
      <c r="M240" s="7"/>
      <c r="N240" s="6"/>
    </row>
    <row r="241" spans="1:14" s="8" customFormat="1" ht="20.100000000000001" customHeight="1">
      <c r="A241" s="61"/>
      <c r="B241" s="19">
        <v>4</v>
      </c>
      <c r="C241" s="59"/>
      <c r="D241" s="10" t="s">
        <v>23</v>
      </c>
      <c r="E241" s="20" t="s">
        <v>18</v>
      </c>
      <c r="F241" s="21">
        <v>0.63</v>
      </c>
      <c r="G241" s="21">
        <v>5577</v>
      </c>
      <c r="H241" s="22">
        <f t="shared" si="41"/>
        <v>3513.51</v>
      </c>
      <c r="I241" s="23"/>
      <c r="J241" s="22">
        <f t="shared" si="42"/>
        <v>0</v>
      </c>
      <c r="K241" s="24"/>
      <c r="M241" s="7"/>
      <c r="N241" s="6"/>
    </row>
    <row r="242" spans="1:14" s="8" customFormat="1" ht="20.100000000000001" customHeight="1">
      <c r="A242" s="61"/>
      <c r="B242" s="19">
        <v>5</v>
      </c>
      <c r="C242" s="59"/>
      <c r="D242" s="10" t="s">
        <v>25</v>
      </c>
      <c r="E242" s="20" t="s">
        <v>18</v>
      </c>
      <c r="F242" s="21">
        <v>3.36</v>
      </c>
      <c r="G242" s="21">
        <v>5511</v>
      </c>
      <c r="H242" s="22">
        <f t="shared" si="41"/>
        <v>18516.96</v>
      </c>
      <c r="I242" s="23"/>
      <c r="J242" s="22">
        <f t="shared" si="42"/>
        <v>0</v>
      </c>
      <c r="K242" s="24"/>
      <c r="M242" s="7"/>
      <c r="N242" s="6"/>
    </row>
    <row r="243" spans="1:14" s="8" customFormat="1" ht="20.100000000000001" customHeight="1">
      <c r="A243" s="61"/>
      <c r="B243" s="19">
        <v>6</v>
      </c>
      <c r="C243" s="59"/>
      <c r="D243" s="10" t="s">
        <v>26</v>
      </c>
      <c r="E243" s="20" t="s">
        <v>18</v>
      </c>
      <c r="F243" s="21">
        <v>6.72</v>
      </c>
      <c r="G243" s="21">
        <v>5489</v>
      </c>
      <c r="H243" s="22">
        <f t="shared" si="41"/>
        <v>36886.080000000002</v>
      </c>
      <c r="I243" s="23"/>
      <c r="J243" s="22">
        <f t="shared" si="42"/>
        <v>0</v>
      </c>
      <c r="K243" s="24"/>
      <c r="M243" s="7"/>
      <c r="N243" s="6"/>
    </row>
    <row r="244" spans="1:14" s="8" customFormat="1" ht="20.100000000000001" customHeight="1">
      <c r="A244" s="61"/>
      <c r="B244" s="19">
        <v>7</v>
      </c>
      <c r="C244" s="59"/>
      <c r="D244" s="10" t="s">
        <v>27</v>
      </c>
      <c r="E244" s="20" t="s">
        <v>18</v>
      </c>
      <c r="F244" s="21">
        <v>1.82</v>
      </c>
      <c r="G244" s="21">
        <v>5379</v>
      </c>
      <c r="H244" s="22">
        <f t="shared" si="41"/>
        <v>9789.7800000000007</v>
      </c>
      <c r="I244" s="23"/>
      <c r="J244" s="22">
        <f t="shared" si="42"/>
        <v>0</v>
      </c>
      <c r="K244" s="24"/>
      <c r="M244" s="7"/>
      <c r="N244" s="6"/>
    </row>
    <row r="245" spans="1:14" s="8" customFormat="1" ht="20.100000000000001" customHeight="1">
      <c r="A245" s="61"/>
      <c r="B245" s="19">
        <v>8</v>
      </c>
      <c r="C245" s="59"/>
      <c r="D245" s="10" t="s">
        <v>28</v>
      </c>
      <c r="E245" s="20" t="s">
        <v>18</v>
      </c>
      <c r="F245" s="21">
        <v>1.19</v>
      </c>
      <c r="G245" s="21">
        <v>5456</v>
      </c>
      <c r="H245" s="22">
        <f t="shared" si="41"/>
        <v>6492.6399999999994</v>
      </c>
      <c r="I245" s="23"/>
      <c r="J245" s="22">
        <f t="shared" si="42"/>
        <v>0</v>
      </c>
      <c r="K245" s="24"/>
      <c r="M245" s="7"/>
      <c r="N245" s="6"/>
    </row>
    <row r="246" spans="1:14" s="8" customFormat="1" ht="20.100000000000001" customHeight="1">
      <c r="A246" s="61"/>
      <c r="B246" s="19">
        <v>9</v>
      </c>
      <c r="C246" s="59"/>
      <c r="D246" s="10" t="s">
        <v>29</v>
      </c>
      <c r="E246" s="20" t="s">
        <v>18</v>
      </c>
      <c r="F246" s="21">
        <v>3.36</v>
      </c>
      <c r="G246" s="21">
        <v>5379</v>
      </c>
      <c r="H246" s="22">
        <f t="shared" si="41"/>
        <v>18073.439999999999</v>
      </c>
      <c r="I246" s="23"/>
      <c r="J246" s="22">
        <f t="shared" si="42"/>
        <v>0</v>
      </c>
      <c r="K246" s="24"/>
      <c r="M246" s="7"/>
      <c r="N246" s="6"/>
    </row>
    <row r="247" spans="1:14" s="8" customFormat="1" ht="20.100000000000001" customHeight="1">
      <c r="A247" s="61"/>
      <c r="B247" s="19">
        <v>10</v>
      </c>
      <c r="C247" s="59"/>
      <c r="D247" s="10" t="s">
        <v>30</v>
      </c>
      <c r="E247" s="20" t="s">
        <v>18</v>
      </c>
      <c r="F247" s="21">
        <v>3.99</v>
      </c>
      <c r="G247" s="21">
        <v>5456</v>
      </c>
      <c r="H247" s="22">
        <f t="shared" si="41"/>
        <v>21769.440000000002</v>
      </c>
      <c r="I247" s="23"/>
      <c r="J247" s="22">
        <f t="shared" si="42"/>
        <v>0</v>
      </c>
      <c r="K247" s="24"/>
      <c r="M247" s="7"/>
      <c r="N247" s="6"/>
    </row>
    <row r="248" spans="1:14" s="8" customFormat="1" ht="20.100000000000001" customHeight="1">
      <c r="A248" s="61"/>
      <c r="B248" s="19">
        <v>11</v>
      </c>
      <c r="C248" s="59"/>
      <c r="D248" s="10" t="s">
        <v>31</v>
      </c>
      <c r="E248" s="20" t="s">
        <v>18</v>
      </c>
      <c r="F248" s="21">
        <v>3.08</v>
      </c>
      <c r="G248" s="21">
        <v>5599</v>
      </c>
      <c r="H248" s="22">
        <f t="shared" si="41"/>
        <v>17244.920000000002</v>
      </c>
      <c r="I248" s="23"/>
      <c r="J248" s="22">
        <f t="shared" si="42"/>
        <v>0</v>
      </c>
      <c r="K248" s="24"/>
      <c r="M248" s="7"/>
      <c r="N248" s="6"/>
    </row>
    <row r="249" spans="1:14" s="8" customFormat="1" ht="20.100000000000001" customHeight="1">
      <c r="A249" s="61"/>
      <c r="B249" s="19">
        <v>12</v>
      </c>
      <c r="C249" s="59"/>
      <c r="D249" s="10" t="s">
        <v>32</v>
      </c>
      <c r="E249" s="20" t="s">
        <v>18</v>
      </c>
      <c r="F249" s="21">
        <v>4.34</v>
      </c>
      <c r="G249" s="21">
        <v>5632</v>
      </c>
      <c r="H249" s="22">
        <f t="shared" si="41"/>
        <v>24442.879999999997</v>
      </c>
      <c r="I249" s="23"/>
      <c r="J249" s="22">
        <f t="shared" si="42"/>
        <v>0</v>
      </c>
      <c r="K249" s="24"/>
      <c r="M249" s="7"/>
      <c r="N249" s="6"/>
    </row>
    <row r="250" spans="1:14" s="8" customFormat="1" ht="20.100000000000001" customHeight="1">
      <c r="A250" s="61"/>
      <c r="B250" s="19">
        <v>13</v>
      </c>
      <c r="C250" s="59"/>
      <c r="D250" s="10" t="s">
        <v>33</v>
      </c>
      <c r="E250" s="20" t="s">
        <v>18</v>
      </c>
      <c r="F250" s="21">
        <v>3.15</v>
      </c>
      <c r="G250" s="21">
        <v>5610</v>
      </c>
      <c r="H250" s="22">
        <f t="shared" si="41"/>
        <v>17671.5</v>
      </c>
      <c r="I250" s="23"/>
      <c r="J250" s="22">
        <f t="shared" si="42"/>
        <v>0</v>
      </c>
      <c r="K250" s="24"/>
      <c r="M250" s="7"/>
      <c r="N250" s="6"/>
    </row>
    <row r="251" spans="1:14" s="8" customFormat="1" ht="20.100000000000001" customHeight="1">
      <c r="A251" s="61"/>
      <c r="B251" s="19">
        <v>14</v>
      </c>
      <c r="C251" s="59"/>
      <c r="D251" s="10" t="s">
        <v>35</v>
      </c>
      <c r="E251" s="20" t="s">
        <v>18</v>
      </c>
      <c r="F251" s="21">
        <v>1.54</v>
      </c>
      <c r="G251" s="21">
        <v>5500</v>
      </c>
      <c r="H251" s="22">
        <f t="shared" si="41"/>
        <v>8470</v>
      </c>
      <c r="I251" s="23"/>
      <c r="J251" s="22">
        <f t="shared" si="42"/>
        <v>0</v>
      </c>
      <c r="K251" s="24"/>
      <c r="M251" s="7"/>
      <c r="N251" s="6"/>
    </row>
    <row r="252" spans="1:14" s="8" customFormat="1" ht="20.100000000000001" customHeight="1">
      <c r="A252" s="61"/>
      <c r="B252" s="19">
        <v>15</v>
      </c>
      <c r="C252" s="59"/>
      <c r="D252" s="10" t="s">
        <v>36</v>
      </c>
      <c r="E252" s="20" t="s">
        <v>18</v>
      </c>
      <c r="F252" s="21">
        <v>63</v>
      </c>
      <c r="G252" s="21">
        <v>5907.0000000000009</v>
      </c>
      <c r="H252" s="22">
        <f t="shared" si="41"/>
        <v>372141.00000000006</v>
      </c>
      <c r="I252" s="23"/>
      <c r="J252" s="22">
        <f t="shared" si="42"/>
        <v>0</v>
      </c>
      <c r="K252" s="24"/>
      <c r="M252" s="7"/>
      <c r="N252" s="6"/>
    </row>
    <row r="253" spans="1:14" s="8" customFormat="1" ht="20.100000000000001" customHeight="1">
      <c r="A253" s="61"/>
      <c r="B253" s="19">
        <v>16</v>
      </c>
      <c r="C253" s="59"/>
      <c r="D253" s="10" t="s">
        <v>37</v>
      </c>
      <c r="E253" s="20" t="s">
        <v>18</v>
      </c>
      <c r="F253" s="21">
        <v>56.5</v>
      </c>
      <c r="G253" s="21">
        <v>5874.0000000000009</v>
      </c>
      <c r="H253" s="22">
        <f t="shared" si="41"/>
        <v>331881.00000000006</v>
      </c>
      <c r="I253" s="23"/>
      <c r="J253" s="22">
        <f t="shared" si="42"/>
        <v>0</v>
      </c>
      <c r="K253" s="24"/>
      <c r="M253" s="7"/>
      <c r="N253" s="6"/>
    </row>
    <row r="254" spans="1:14" s="8" customFormat="1" ht="20.100000000000001" customHeight="1">
      <c r="A254" s="61"/>
      <c r="B254" s="19">
        <v>17</v>
      </c>
      <c r="C254" s="59"/>
      <c r="D254" s="10" t="s">
        <v>38</v>
      </c>
      <c r="E254" s="20" t="s">
        <v>18</v>
      </c>
      <c r="F254" s="21">
        <v>33.9</v>
      </c>
      <c r="G254" s="21">
        <v>5764.0000000000009</v>
      </c>
      <c r="H254" s="22">
        <f t="shared" si="41"/>
        <v>195399.60000000003</v>
      </c>
      <c r="I254" s="23"/>
      <c r="J254" s="22">
        <f t="shared" si="42"/>
        <v>0</v>
      </c>
      <c r="K254" s="24"/>
      <c r="M254" s="7"/>
      <c r="N254" s="6"/>
    </row>
    <row r="255" spans="1:14" s="8" customFormat="1" ht="20.100000000000001" customHeight="1">
      <c r="A255" s="61"/>
      <c r="B255" s="19">
        <v>18</v>
      </c>
      <c r="C255" s="59"/>
      <c r="D255" s="10" t="s">
        <v>39</v>
      </c>
      <c r="E255" s="20" t="s">
        <v>18</v>
      </c>
      <c r="F255" s="21">
        <v>70.8</v>
      </c>
      <c r="G255" s="21">
        <v>5819.0000000000009</v>
      </c>
      <c r="H255" s="22">
        <f t="shared" si="41"/>
        <v>411985.20000000007</v>
      </c>
      <c r="I255" s="23"/>
      <c r="J255" s="22">
        <f t="shared" si="42"/>
        <v>0</v>
      </c>
      <c r="K255" s="24"/>
      <c r="M255" s="7"/>
      <c r="N255" s="6"/>
    </row>
    <row r="256" spans="1:14" s="8" customFormat="1" ht="20.100000000000001" customHeight="1">
      <c r="A256" s="61"/>
      <c r="B256" s="19">
        <v>19</v>
      </c>
      <c r="C256" s="59"/>
      <c r="D256" s="10" t="s">
        <v>40</v>
      </c>
      <c r="E256" s="20" t="s">
        <v>18</v>
      </c>
      <c r="F256" s="21">
        <v>25</v>
      </c>
      <c r="G256" s="21">
        <v>5819.0000000000009</v>
      </c>
      <c r="H256" s="22">
        <f t="shared" si="41"/>
        <v>145475.00000000003</v>
      </c>
      <c r="I256" s="23"/>
      <c r="J256" s="22">
        <f t="shared" si="42"/>
        <v>0</v>
      </c>
      <c r="K256" s="24"/>
      <c r="M256" s="7"/>
      <c r="N256" s="6"/>
    </row>
    <row r="257" spans="1:19" s="8" customFormat="1" ht="20.100000000000001" customHeight="1">
      <c r="A257" s="61"/>
      <c r="B257" s="19">
        <v>20</v>
      </c>
      <c r="C257" s="25" t="s">
        <v>61</v>
      </c>
      <c r="D257" s="10" t="s">
        <v>41</v>
      </c>
      <c r="E257" s="20" t="s">
        <v>18</v>
      </c>
      <c r="F257" s="21">
        <v>2</v>
      </c>
      <c r="G257" s="21">
        <v>7139.0000000000009</v>
      </c>
      <c r="H257" s="22">
        <f t="shared" si="41"/>
        <v>14278.000000000002</v>
      </c>
      <c r="I257" s="23"/>
      <c r="J257" s="22">
        <f t="shared" si="42"/>
        <v>0</v>
      </c>
      <c r="K257" s="24"/>
      <c r="L257" s="8">
        <f t="shared" ref="L257:L260" si="43">M257*1.1</f>
        <v>7139.0000000000009</v>
      </c>
      <c r="M257" s="7">
        <v>6490</v>
      </c>
      <c r="N257" s="6"/>
      <c r="P257" s="8">
        <f t="shared" ref="P257:P261" si="44">G257-M257</f>
        <v>649.00000000000091</v>
      </c>
      <c r="Q257" s="8">
        <v>6490</v>
      </c>
      <c r="S257" s="8">
        <v>6490</v>
      </c>
    </row>
    <row r="258" spans="1:19" s="8" customFormat="1" ht="20.100000000000001" customHeight="1">
      <c r="A258" s="61"/>
      <c r="B258" s="19">
        <v>21</v>
      </c>
      <c r="C258" s="25" t="s">
        <v>42</v>
      </c>
      <c r="D258" s="10" t="s">
        <v>43</v>
      </c>
      <c r="E258" s="20" t="s">
        <v>18</v>
      </c>
      <c r="F258" s="21">
        <v>3</v>
      </c>
      <c r="G258" s="21">
        <v>6182.0000000000009</v>
      </c>
      <c r="H258" s="22">
        <f t="shared" si="41"/>
        <v>18546.000000000004</v>
      </c>
      <c r="I258" s="23"/>
      <c r="J258" s="22">
        <f t="shared" si="42"/>
        <v>0</v>
      </c>
      <c r="K258" s="24"/>
      <c r="L258" s="8">
        <f t="shared" si="43"/>
        <v>6182.0000000000009</v>
      </c>
      <c r="M258" s="7">
        <v>5620</v>
      </c>
      <c r="N258" s="6"/>
      <c r="P258" s="8">
        <f t="shared" si="44"/>
        <v>562.00000000000091</v>
      </c>
      <c r="Q258" s="8">
        <v>5790</v>
      </c>
      <c r="S258" s="8">
        <v>5790</v>
      </c>
    </row>
    <row r="259" spans="1:19" s="8" customFormat="1" ht="20.100000000000001" customHeight="1">
      <c r="A259" s="61"/>
      <c r="B259" s="19">
        <v>22</v>
      </c>
      <c r="C259" s="25" t="s">
        <v>44</v>
      </c>
      <c r="D259" s="10" t="s">
        <v>66</v>
      </c>
      <c r="E259" s="20" t="s">
        <v>18</v>
      </c>
      <c r="F259" s="21">
        <v>3</v>
      </c>
      <c r="G259" s="21">
        <v>6072.0000000000009</v>
      </c>
      <c r="H259" s="22">
        <f t="shared" si="41"/>
        <v>18216.000000000004</v>
      </c>
      <c r="I259" s="23"/>
      <c r="J259" s="22">
        <f t="shared" si="42"/>
        <v>0</v>
      </c>
      <c r="K259" s="24"/>
      <c r="L259" s="8">
        <f t="shared" si="43"/>
        <v>6072.0000000000009</v>
      </c>
      <c r="M259" s="7">
        <v>5520</v>
      </c>
      <c r="N259" s="6"/>
      <c r="P259" s="8">
        <f t="shared" si="44"/>
        <v>552.00000000000091</v>
      </c>
      <c r="Q259" s="8">
        <v>5290</v>
      </c>
      <c r="S259" s="8">
        <v>5290</v>
      </c>
    </row>
    <row r="260" spans="1:19" s="8" customFormat="1" ht="20.100000000000001" customHeight="1">
      <c r="A260" s="61"/>
      <c r="B260" s="19">
        <v>23</v>
      </c>
      <c r="C260" s="25" t="s">
        <v>44</v>
      </c>
      <c r="D260" s="10" t="s">
        <v>63</v>
      </c>
      <c r="E260" s="20" t="s">
        <v>18</v>
      </c>
      <c r="F260" s="21">
        <v>3</v>
      </c>
      <c r="G260" s="21">
        <v>6237.0000000000009</v>
      </c>
      <c r="H260" s="22">
        <f t="shared" si="41"/>
        <v>18711.000000000004</v>
      </c>
      <c r="I260" s="23"/>
      <c r="J260" s="22">
        <f t="shared" si="42"/>
        <v>0</v>
      </c>
      <c r="K260" s="24"/>
      <c r="L260" s="8">
        <f t="shared" si="43"/>
        <v>6237.0000000000009</v>
      </c>
      <c r="M260" s="7">
        <v>5670</v>
      </c>
      <c r="N260" s="6"/>
      <c r="P260" s="8">
        <f t="shared" si="44"/>
        <v>567.00000000000091</v>
      </c>
      <c r="Q260" s="8">
        <v>5290</v>
      </c>
      <c r="S260" s="8">
        <v>5290</v>
      </c>
    </row>
    <row r="261" spans="1:19" s="8" customFormat="1" ht="30" customHeight="1">
      <c r="A261" s="61"/>
      <c r="B261" s="19">
        <v>24</v>
      </c>
      <c r="C261" s="59" t="s">
        <v>45</v>
      </c>
      <c r="D261" s="10" t="s">
        <v>67</v>
      </c>
      <c r="E261" s="20" t="s">
        <v>18</v>
      </c>
      <c r="F261" s="21">
        <v>58</v>
      </c>
      <c r="G261" s="21">
        <v>9845</v>
      </c>
      <c r="H261" s="22">
        <f t="shared" si="41"/>
        <v>571010</v>
      </c>
      <c r="I261" s="23"/>
      <c r="J261" s="22">
        <f t="shared" si="42"/>
        <v>0</v>
      </c>
      <c r="K261" s="24"/>
      <c r="L261" s="8">
        <f>5170*1.1*1.15+1.15*3200-0.15*2500</f>
        <v>9845.0499999999993</v>
      </c>
      <c r="M261" s="7">
        <v>5170</v>
      </c>
      <c r="N261" s="6"/>
      <c r="P261" s="8">
        <f t="shared" si="44"/>
        <v>4675</v>
      </c>
      <c r="Q261" s="8">
        <v>5790</v>
      </c>
      <c r="S261" s="8">
        <v>5790</v>
      </c>
    </row>
    <row r="262" spans="1:19" s="8" customFormat="1" ht="30" customHeight="1">
      <c r="A262" s="61"/>
      <c r="B262" s="19">
        <v>25</v>
      </c>
      <c r="C262" s="59"/>
      <c r="D262" s="10" t="s">
        <v>62</v>
      </c>
      <c r="E262" s="20" t="s">
        <v>18</v>
      </c>
      <c r="F262" s="21">
        <v>90</v>
      </c>
      <c r="G262" s="21">
        <v>11945</v>
      </c>
      <c r="H262" s="22">
        <f t="shared" si="41"/>
        <v>1075050</v>
      </c>
      <c r="I262" s="23"/>
      <c r="J262" s="22">
        <f t="shared" si="42"/>
        <v>0</v>
      </c>
      <c r="K262" s="24"/>
      <c r="L262" s="8">
        <f>6830*1.1*1.15+1.15*3200-0.15*2500</f>
        <v>11944.95</v>
      </c>
      <c r="M262" s="7">
        <v>6830</v>
      </c>
      <c r="N262" s="6"/>
      <c r="Q262" s="8">
        <v>7590</v>
      </c>
      <c r="S262" s="8">
        <v>7590</v>
      </c>
    </row>
    <row r="263" spans="1:19" ht="20.100000000000001" customHeight="1">
      <c r="A263" s="61"/>
      <c r="B263" s="58" t="s">
        <v>46</v>
      </c>
      <c r="C263" s="58"/>
      <c r="D263" s="58"/>
      <c r="E263" s="19"/>
      <c r="F263" s="26"/>
      <c r="G263" s="26"/>
      <c r="H263" s="27">
        <f>SUM(H238:H262)</f>
        <v>3399304.5700000003</v>
      </c>
      <c r="I263" s="48"/>
      <c r="J263" s="27">
        <f>SUM(J238:J262)</f>
        <v>0</v>
      </c>
      <c r="K263" s="28"/>
    </row>
    <row r="264" spans="1:19" s="8" customFormat="1" ht="20.100000000000001" customHeight="1">
      <c r="A264" s="62" t="s">
        <v>57</v>
      </c>
      <c r="B264" s="19">
        <v>1</v>
      </c>
      <c r="C264" s="59" t="s">
        <v>16</v>
      </c>
      <c r="D264" s="10" t="s">
        <v>17</v>
      </c>
      <c r="E264" s="20" t="s">
        <v>18</v>
      </c>
      <c r="F264" s="21">
        <v>5.13</v>
      </c>
      <c r="G264" s="21">
        <v>5896.0000000000009</v>
      </c>
      <c r="H264" s="22">
        <f t="shared" ref="H264:H288" si="45">F264*G264</f>
        <v>30246.480000000003</v>
      </c>
      <c r="I264" s="23"/>
      <c r="J264" s="22">
        <f t="shared" ref="J264:J288" si="46">ROUND(F264*I264,0)</f>
        <v>0</v>
      </c>
      <c r="K264" s="24"/>
      <c r="M264" s="7"/>
      <c r="N264" s="6"/>
    </row>
    <row r="265" spans="1:19" s="8" customFormat="1" ht="20.100000000000001" customHeight="1">
      <c r="A265" s="62"/>
      <c r="B265" s="19">
        <v>2</v>
      </c>
      <c r="C265" s="59"/>
      <c r="D265" s="10" t="s">
        <v>21</v>
      </c>
      <c r="E265" s="20" t="s">
        <v>18</v>
      </c>
      <c r="F265" s="21">
        <v>6.75</v>
      </c>
      <c r="G265" s="21">
        <v>5478</v>
      </c>
      <c r="H265" s="22">
        <f t="shared" si="45"/>
        <v>36976.5</v>
      </c>
      <c r="I265" s="23"/>
      <c r="J265" s="22">
        <f t="shared" si="46"/>
        <v>0</v>
      </c>
      <c r="K265" s="24"/>
      <c r="M265" s="7"/>
      <c r="N265" s="6"/>
    </row>
    <row r="266" spans="1:19" s="8" customFormat="1" ht="20.100000000000001" customHeight="1">
      <c r="A266" s="62"/>
      <c r="B266" s="19">
        <v>3</v>
      </c>
      <c r="C266" s="59"/>
      <c r="D266" s="10" t="s">
        <v>22</v>
      </c>
      <c r="E266" s="20" t="s">
        <v>18</v>
      </c>
      <c r="F266" s="21">
        <v>6.84</v>
      </c>
      <c r="G266" s="21">
        <v>5478</v>
      </c>
      <c r="H266" s="22">
        <f t="shared" si="45"/>
        <v>37469.519999999997</v>
      </c>
      <c r="I266" s="23"/>
      <c r="J266" s="22">
        <f t="shared" si="46"/>
        <v>0</v>
      </c>
      <c r="K266" s="24"/>
      <c r="M266" s="7"/>
      <c r="N266" s="6"/>
    </row>
    <row r="267" spans="1:19" s="8" customFormat="1" ht="20.100000000000001" customHeight="1">
      <c r="A267" s="62"/>
      <c r="B267" s="19">
        <v>4</v>
      </c>
      <c r="C267" s="59"/>
      <c r="D267" s="10" t="s">
        <v>23</v>
      </c>
      <c r="E267" s="20" t="s">
        <v>18</v>
      </c>
      <c r="F267" s="21">
        <v>7.83</v>
      </c>
      <c r="G267" s="21">
        <v>5577</v>
      </c>
      <c r="H267" s="22">
        <f t="shared" si="45"/>
        <v>43667.91</v>
      </c>
      <c r="I267" s="23"/>
      <c r="J267" s="22">
        <f t="shared" si="46"/>
        <v>0</v>
      </c>
      <c r="K267" s="24"/>
      <c r="M267" s="7"/>
      <c r="N267" s="6"/>
    </row>
    <row r="268" spans="1:19" s="8" customFormat="1" ht="20.100000000000001" customHeight="1">
      <c r="A268" s="62"/>
      <c r="B268" s="19">
        <v>5</v>
      </c>
      <c r="C268" s="59"/>
      <c r="D268" s="10" t="s">
        <v>25</v>
      </c>
      <c r="E268" s="20" t="s">
        <v>18</v>
      </c>
      <c r="F268" s="21">
        <v>3.33</v>
      </c>
      <c r="G268" s="21">
        <v>5511</v>
      </c>
      <c r="H268" s="22">
        <f t="shared" si="45"/>
        <v>18351.63</v>
      </c>
      <c r="I268" s="23"/>
      <c r="J268" s="22">
        <f t="shared" si="46"/>
        <v>0</v>
      </c>
      <c r="K268" s="24"/>
      <c r="M268" s="7"/>
      <c r="N268" s="6"/>
    </row>
    <row r="269" spans="1:19" s="8" customFormat="1" ht="20.100000000000001" customHeight="1">
      <c r="A269" s="62"/>
      <c r="B269" s="19">
        <v>6</v>
      </c>
      <c r="C269" s="59"/>
      <c r="D269" s="10" t="s">
        <v>26</v>
      </c>
      <c r="E269" s="20" t="s">
        <v>18</v>
      </c>
      <c r="F269" s="21">
        <v>1.17</v>
      </c>
      <c r="G269" s="21">
        <v>5489</v>
      </c>
      <c r="H269" s="22">
        <f t="shared" si="45"/>
        <v>6422.1299999999992</v>
      </c>
      <c r="I269" s="23"/>
      <c r="J269" s="22">
        <f t="shared" si="46"/>
        <v>0</v>
      </c>
      <c r="K269" s="24"/>
      <c r="M269" s="7"/>
      <c r="N269" s="6"/>
    </row>
    <row r="270" spans="1:19" s="8" customFormat="1" ht="20.100000000000001" customHeight="1">
      <c r="A270" s="62"/>
      <c r="B270" s="19">
        <v>7</v>
      </c>
      <c r="C270" s="59"/>
      <c r="D270" s="10" t="s">
        <v>27</v>
      </c>
      <c r="E270" s="20" t="s">
        <v>18</v>
      </c>
      <c r="F270" s="21">
        <v>8.4600000000000009</v>
      </c>
      <c r="G270" s="21">
        <v>5379</v>
      </c>
      <c r="H270" s="22">
        <f t="shared" si="45"/>
        <v>45506.340000000004</v>
      </c>
      <c r="I270" s="23"/>
      <c r="J270" s="22">
        <f t="shared" si="46"/>
        <v>0</v>
      </c>
      <c r="K270" s="24"/>
      <c r="M270" s="7"/>
      <c r="N270" s="6"/>
    </row>
    <row r="271" spans="1:19" s="8" customFormat="1" ht="20.100000000000001" customHeight="1">
      <c r="A271" s="62"/>
      <c r="B271" s="19">
        <v>8</v>
      </c>
      <c r="C271" s="59"/>
      <c r="D271" s="10" t="s">
        <v>28</v>
      </c>
      <c r="E271" s="20" t="s">
        <v>18</v>
      </c>
      <c r="F271" s="21">
        <v>2.97</v>
      </c>
      <c r="G271" s="21">
        <v>5456</v>
      </c>
      <c r="H271" s="22">
        <f t="shared" si="45"/>
        <v>16204.320000000002</v>
      </c>
      <c r="I271" s="23"/>
      <c r="J271" s="22">
        <f t="shared" si="46"/>
        <v>0</v>
      </c>
      <c r="K271" s="24"/>
      <c r="M271" s="7"/>
      <c r="N271" s="6"/>
    </row>
    <row r="272" spans="1:19" s="8" customFormat="1" ht="20.100000000000001" customHeight="1">
      <c r="A272" s="62"/>
      <c r="B272" s="19">
        <v>9</v>
      </c>
      <c r="C272" s="59"/>
      <c r="D272" s="10" t="s">
        <v>29</v>
      </c>
      <c r="E272" s="20" t="s">
        <v>18</v>
      </c>
      <c r="F272" s="21">
        <v>0.36</v>
      </c>
      <c r="G272" s="21">
        <v>5379</v>
      </c>
      <c r="H272" s="22">
        <f t="shared" si="45"/>
        <v>1936.4399999999998</v>
      </c>
      <c r="I272" s="23"/>
      <c r="J272" s="22">
        <f t="shared" si="46"/>
        <v>0</v>
      </c>
      <c r="K272" s="24"/>
      <c r="M272" s="7"/>
      <c r="N272" s="6"/>
    </row>
    <row r="273" spans="1:19" s="8" customFormat="1" ht="20.100000000000001" customHeight="1">
      <c r="A273" s="62"/>
      <c r="B273" s="19">
        <v>10</v>
      </c>
      <c r="C273" s="59"/>
      <c r="D273" s="10" t="s">
        <v>30</v>
      </c>
      <c r="E273" s="20" t="s">
        <v>18</v>
      </c>
      <c r="F273" s="21">
        <v>8.4600000000000009</v>
      </c>
      <c r="G273" s="21">
        <v>5456</v>
      </c>
      <c r="H273" s="22">
        <f t="shared" si="45"/>
        <v>46157.760000000002</v>
      </c>
      <c r="I273" s="23"/>
      <c r="J273" s="22">
        <f t="shared" si="46"/>
        <v>0</v>
      </c>
      <c r="K273" s="24"/>
      <c r="M273" s="7"/>
      <c r="N273" s="6"/>
    </row>
    <row r="274" spans="1:19" s="8" customFormat="1" ht="20.100000000000001" customHeight="1">
      <c r="A274" s="62"/>
      <c r="B274" s="19">
        <v>11</v>
      </c>
      <c r="C274" s="59"/>
      <c r="D274" s="10" t="s">
        <v>31</v>
      </c>
      <c r="E274" s="20" t="s">
        <v>18</v>
      </c>
      <c r="F274" s="21">
        <v>1.26</v>
      </c>
      <c r="G274" s="21">
        <v>5599</v>
      </c>
      <c r="H274" s="22">
        <f t="shared" si="45"/>
        <v>7054.74</v>
      </c>
      <c r="I274" s="23"/>
      <c r="J274" s="22">
        <f t="shared" si="46"/>
        <v>0</v>
      </c>
      <c r="K274" s="24"/>
      <c r="M274" s="7"/>
      <c r="N274" s="6"/>
    </row>
    <row r="275" spans="1:19" s="8" customFormat="1" ht="20.100000000000001" customHeight="1">
      <c r="A275" s="62"/>
      <c r="B275" s="19">
        <v>12</v>
      </c>
      <c r="C275" s="59"/>
      <c r="D275" s="10" t="s">
        <v>32</v>
      </c>
      <c r="E275" s="20" t="s">
        <v>18</v>
      </c>
      <c r="F275" s="21">
        <v>2.25</v>
      </c>
      <c r="G275" s="21">
        <v>5632</v>
      </c>
      <c r="H275" s="22">
        <f t="shared" si="45"/>
        <v>12672</v>
      </c>
      <c r="I275" s="23"/>
      <c r="J275" s="22">
        <f t="shared" si="46"/>
        <v>0</v>
      </c>
      <c r="K275" s="24"/>
      <c r="M275" s="7"/>
      <c r="N275" s="6"/>
    </row>
    <row r="276" spans="1:19" s="8" customFormat="1" ht="20.100000000000001" customHeight="1">
      <c r="A276" s="62"/>
      <c r="B276" s="19">
        <v>13</v>
      </c>
      <c r="C276" s="59"/>
      <c r="D276" s="10" t="s">
        <v>33</v>
      </c>
      <c r="E276" s="20" t="s">
        <v>18</v>
      </c>
      <c r="F276" s="21">
        <v>6.03</v>
      </c>
      <c r="G276" s="21">
        <v>5610</v>
      </c>
      <c r="H276" s="22">
        <f t="shared" si="45"/>
        <v>33828.300000000003</v>
      </c>
      <c r="I276" s="23"/>
      <c r="J276" s="22">
        <f t="shared" si="46"/>
        <v>0</v>
      </c>
      <c r="K276" s="24"/>
      <c r="M276" s="7"/>
      <c r="N276" s="6"/>
    </row>
    <row r="277" spans="1:19" s="8" customFormat="1" ht="20.100000000000001" customHeight="1">
      <c r="A277" s="62"/>
      <c r="B277" s="19">
        <v>14</v>
      </c>
      <c r="C277" s="59"/>
      <c r="D277" s="10" t="s">
        <v>35</v>
      </c>
      <c r="E277" s="20" t="s">
        <v>18</v>
      </c>
      <c r="F277" s="21">
        <v>6.03</v>
      </c>
      <c r="G277" s="21">
        <v>5500</v>
      </c>
      <c r="H277" s="22">
        <f t="shared" si="45"/>
        <v>33165</v>
      </c>
      <c r="I277" s="23"/>
      <c r="J277" s="22">
        <f t="shared" si="46"/>
        <v>0</v>
      </c>
      <c r="K277" s="24"/>
      <c r="M277" s="7"/>
      <c r="N277" s="6"/>
    </row>
    <row r="278" spans="1:19" s="8" customFormat="1" ht="20.100000000000001" customHeight="1">
      <c r="A278" s="62"/>
      <c r="B278" s="19">
        <v>15</v>
      </c>
      <c r="C278" s="59"/>
      <c r="D278" s="10" t="s">
        <v>36</v>
      </c>
      <c r="E278" s="20" t="s">
        <v>18</v>
      </c>
      <c r="F278" s="21">
        <v>69.5</v>
      </c>
      <c r="G278" s="21">
        <v>5907.0000000000009</v>
      </c>
      <c r="H278" s="22">
        <f t="shared" si="45"/>
        <v>410536.50000000006</v>
      </c>
      <c r="I278" s="23"/>
      <c r="J278" s="22">
        <f t="shared" si="46"/>
        <v>0</v>
      </c>
      <c r="K278" s="24"/>
      <c r="M278" s="7"/>
      <c r="N278" s="6"/>
    </row>
    <row r="279" spans="1:19" s="8" customFormat="1" ht="20.100000000000001" customHeight="1">
      <c r="A279" s="62"/>
      <c r="B279" s="19">
        <v>16</v>
      </c>
      <c r="C279" s="59"/>
      <c r="D279" s="10" t="s">
        <v>37</v>
      </c>
      <c r="E279" s="20" t="s">
        <v>18</v>
      </c>
      <c r="F279" s="21">
        <v>36.5</v>
      </c>
      <c r="G279" s="21">
        <v>5874.0000000000009</v>
      </c>
      <c r="H279" s="22">
        <f t="shared" si="45"/>
        <v>214401.00000000003</v>
      </c>
      <c r="I279" s="23"/>
      <c r="J279" s="22">
        <f t="shared" si="46"/>
        <v>0</v>
      </c>
      <c r="K279" s="24"/>
      <c r="M279" s="7"/>
      <c r="N279" s="6"/>
    </row>
    <row r="280" spans="1:19" s="8" customFormat="1" ht="20.100000000000001" customHeight="1">
      <c r="A280" s="62"/>
      <c r="B280" s="19">
        <v>17</v>
      </c>
      <c r="C280" s="59"/>
      <c r="D280" s="10" t="s">
        <v>38</v>
      </c>
      <c r="E280" s="20" t="s">
        <v>18</v>
      </c>
      <c r="F280" s="21">
        <v>84.5</v>
      </c>
      <c r="G280" s="21">
        <v>5764.0000000000009</v>
      </c>
      <c r="H280" s="22">
        <f t="shared" si="45"/>
        <v>487058.00000000006</v>
      </c>
      <c r="I280" s="23"/>
      <c r="J280" s="22">
        <f t="shared" si="46"/>
        <v>0</v>
      </c>
      <c r="K280" s="24"/>
      <c r="M280" s="7"/>
      <c r="N280" s="6"/>
    </row>
    <row r="281" spans="1:19" s="8" customFormat="1" ht="20.100000000000001" customHeight="1">
      <c r="A281" s="62"/>
      <c r="B281" s="19">
        <v>18</v>
      </c>
      <c r="C281" s="59"/>
      <c r="D281" s="10" t="s">
        <v>39</v>
      </c>
      <c r="E281" s="20" t="s">
        <v>18</v>
      </c>
      <c r="F281" s="21">
        <v>52</v>
      </c>
      <c r="G281" s="21">
        <v>5819.0000000000009</v>
      </c>
      <c r="H281" s="22">
        <f t="shared" si="45"/>
        <v>302588.00000000006</v>
      </c>
      <c r="I281" s="23"/>
      <c r="J281" s="22">
        <f t="shared" si="46"/>
        <v>0</v>
      </c>
      <c r="K281" s="24"/>
      <c r="M281" s="7"/>
      <c r="N281" s="6"/>
    </row>
    <row r="282" spans="1:19" s="8" customFormat="1" ht="20.100000000000001" customHeight="1">
      <c r="A282" s="62"/>
      <c r="B282" s="19">
        <v>19</v>
      </c>
      <c r="C282" s="59"/>
      <c r="D282" s="10" t="s">
        <v>40</v>
      </c>
      <c r="E282" s="20" t="s">
        <v>18</v>
      </c>
      <c r="F282" s="21">
        <v>36</v>
      </c>
      <c r="G282" s="21">
        <v>5819.0000000000009</v>
      </c>
      <c r="H282" s="22">
        <f t="shared" si="45"/>
        <v>209484.00000000003</v>
      </c>
      <c r="I282" s="23"/>
      <c r="J282" s="22">
        <f t="shared" si="46"/>
        <v>0</v>
      </c>
      <c r="K282" s="24"/>
      <c r="M282" s="7"/>
      <c r="N282" s="6"/>
    </row>
    <row r="283" spans="1:19" s="8" customFormat="1" ht="20.100000000000001" customHeight="1">
      <c r="A283" s="62"/>
      <c r="B283" s="19">
        <v>20</v>
      </c>
      <c r="C283" s="25" t="s">
        <v>61</v>
      </c>
      <c r="D283" s="10" t="s">
        <v>41</v>
      </c>
      <c r="E283" s="20" t="s">
        <v>18</v>
      </c>
      <c r="F283" s="21">
        <v>3.1</v>
      </c>
      <c r="G283" s="21">
        <v>7139.0000000000009</v>
      </c>
      <c r="H283" s="22">
        <f t="shared" si="45"/>
        <v>22130.900000000005</v>
      </c>
      <c r="I283" s="23"/>
      <c r="J283" s="22">
        <f t="shared" si="46"/>
        <v>0</v>
      </c>
      <c r="K283" s="24"/>
      <c r="L283" s="8">
        <f t="shared" ref="L283:L286" si="47">M283*1.1</f>
        <v>7139.0000000000009</v>
      </c>
      <c r="M283" s="7">
        <v>6490</v>
      </c>
      <c r="N283" s="6"/>
      <c r="P283" s="8">
        <f t="shared" ref="P283:P287" si="48">G283-M283</f>
        <v>649.00000000000091</v>
      </c>
      <c r="Q283" s="8">
        <v>6490</v>
      </c>
      <c r="S283" s="8">
        <v>6490</v>
      </c>
    </row>
    <row r="284" spans="1:19" s="8" customFormat="1" ht="20.100000000000001" customHeight="1">
      <c r="A284" s="62"/>
      <c r="B284" s="19">
        <v>21</v>
      </c>
      <c r="C284" s="25" t="s">
        <v>42</v>
      </c>
      <c r="D284" s="10" t="s">
        <v>43</v>
      </c>
      <c r="E284" s="20" t="s">
        <v>18</v>
      </c>
      <c r="F284" s="21">
        <v>3</v>
      </c>
      <c r="G284" s="21">
        <v>6182.0000000000009</v>
      </c>
      <c r="H284" s="22">
        <f t="shared" si="45"/>
        <v>18546.000000000004</v>
      </c>
      <c r="I284" s="23"/>
      <c r="J284" s="22">
        <f t="shared" si="46"/>
        <v>0</v>
      </c>
      <c r="K284" s="24"/>
      <c r="L284" s="8">
        <f t="shared" si="47"/>
        <v>6182.0000000000009</v>
      </c>
      <c r="M284" s="7">
        <v>5620</v>
      </c>
      <c r="N284" s="6"/>
      <c r="P284" s="8">
        <f t="shared" si="48"/>
        <v>562.00000000000091</v>
      </c>
      <c r="Q284" s="8">
        <v>5790</v>
      </c>
      <c r="S284" s="8">
        <v>5790</v>
      </c>
    </row>
    <row r="285" spans="1:19" s="8" customFormat="1" ht="20.100000000000001" customHeight="1">
      <c r="A285" s="62"/>
      <c r="B285" s="19">
        <v>22</v>
      </c>
      <c r="C285" s="25" t="s">
        <v>44</v>
      </c>
      <c r="D285" s="10" t="s">
        <v>66</v>
      </c>
      <c r="E285" s="20" t="s">
        <v>18</v>
      </c>
      <c r="F285" s="21">
        <v>2.2000000000000002</v>
      </c>
      <c r="G285" s="21">
        <v>6072.0000000000009</v>
      </c>
      <c r="H285" s="22">
        <f t="shared" si="45"/>
        <v>13358.400000000003</v>
      </c>
      <c r="I285" s="23"/>
      <c r="J285" s="22">
        <f t="shared" si="46"/>
        <v>0</v>
      </c>
      <c r="K285" s="24"/>
      <c r="L285" s="8">
        <f t="shared" si="47"/>
        <v>6072.0000000000009</v>
      </c>
      <c r="M285" s="7">
        <v>5520</v>
      </c>
      <c r="N285" s="6"/>
      <c r="P285" s="8">
        <f t="shared" si="48"/>
        <v>552.00000000000091</v>
      </c>
      <c r="Q285" s="8">
        <v>5290</v>
      </c>
      <c r="S285" s="8">
        <v>5290</v>
      </c>
    </row>
    <row r="286" spans="1:19" s="8" customFormat="1" ht="20.100000000000001" customHeight="1">
      <c r="A286" s="62"/>
      <c r="B286" s="19">
        <v>23</v>
      </c>
      <c r="C286" s="25" t="s">
        <v>44</v>
      </c>
      <c r="D286" s="10" t="s">
        <v>63</v>
      </c>
      <c r="E286" s="20" t="s">
        <v>18</v>
      </c>
      <c r="F286" s="21">
        <v>2.2000000000000002</v>
      </c>
      <c r="G286" s="21">
        <v>6237.0000000000009</v>
      </c>
      <c r="H286" s="22">
        <f t="shared" si="45"/>
        <v>13721.400000000003</v>
      </c>
      <c r="I286" s="23"/>
      <c r="J286" s="22">
        <f t="shared" si="46"/>
        <v>0</v>
      </c>
      <c r="K286" s="24"/>
      <c r="L286" s="8">
        <f t="shared" si="47"/>
        <v>6237.0000000000009</v>
      </c>
      <c r="M286" s="7">
        <v>5670</v>
      </c>
      <c r="N286" s="6"/>
      <c r="P286" s="8">
        <f t="shared" si="48"/>
        <v>567.00000000000091</v>
      </c>
      <c r="Q286" s="8">
        <v>5290</v>
      </c>
      <c r="S286" s="8">
        <v>5290</v>
      </c>
    </row>
    <row r="287" spans="1:19" s="8" customFormat="1" ht="30" customHeight="1">
      <c r="A287" s="62"/>
      <c r="B287" s="19">
        <v>24</v>
      </c>
      <c r="C287" s="59" t="s">
        <v>45</v>
      </c>
      <c r="D287" s="10" t="s">
        <v>67</v>
      </c>
      <c r="E287" s="20" t="s">
        <v>18</v>
      </c>
      <c r="F287" s="21">
        <v>4</v>
      </c>
      <c r="G287" s="21">
        <v>9845</v>
      </c>
      <c r="H287" s="22">
        <f t="shared" si="45"/>
        <v>39380</v>
      </c>
      <c r="I287" s="23"/>
      <c r="J287" s="22">
        <f t="shared" si="46"/>
        <v>0</v>
      </c>
      <c r="K287" s="24"/>
      <c r="L287" s="8">
        <f>5170*1.1*1.15+1.15*3200-0.15*2500</f>
        <v>9845.0499999999993</v>
      </c>
      <c r="M287" s="7">
        <v>5170</v>
      </c>
      <c r="N287" s="6"/>
      <c r="P287" s="8">
        <f t="shared" si="48"/>
        <v>4675</v>
      </c>
      <c r="Q287" s="8">
        <v>5790</v>
      </c>
      <c r="S287" s="8">
        <v>5790</v>
      </c>
    </row>
    <row r="288" spans="1:19" s="8" customFormat="1" ht="30" customHeight="1">
      <c r="A288" s="62"/>
      <c r="B288" s="19">
        <v>25</v>
      </c>
      <c r="C288" s="59"/>
      <c r="D288" s="10" t="s">
        <v>62</v>
      </c>
      <c r="E288" s="20" t="s">
        <v>18</v>
      </c>
      <c r="F288" s="21">
        <v>20</v>
      </c>
      <c r="G288" s="21">
        <v>11945</v>
      </c>
      <c r="H288" s="22">
        <f t="shared" si="45"/>
        <v>238900</v>
      </c>
      <c r="I288" s="23"/>
      <c r="J288" s="22">
        <f t="shared" si="46"/>
        <v>0</v>
      </c>
      <c r="K288" s="24"/>
      <c r="L288" s="8">
        <f>6830*1.1*1.15+1.15*3200-0.15*2500</f>
        <v>11944.95</v>
      </c>
      <c r="M288" s="7">
        <v>6830</v>
      </c>
      <c r="N288" s="6"/>
      <c r="Q288" s="8">
        <v>7590</v>
      </c>
      <c r="S288" s="8">
        <v>7590</v>
      </c>
    </row>
    <row r="289" spans="1:14" ht="20.100000000000001" customHeight="1">
      <c r="A289" s="62"/>
      <c r="B289" s="58" t="s">
        <v>46</v>
      </c>
      <c r="C289" s="58"/>
      <c r="D289" s="58"/>
      <c r="E289" s="19"/>
      <c r="F289" s="26"/>
      <c r="G289" s="26"/>
      <c r="H289" s="27">
        <f>SUM(H264:H288)</f>
        <v>2339763.2699999996</v>
      </c>
      <c r="I289" s="48"/>
      <c r="J289" s="27">
        <f>SUM(J264:J288)</f>
        <v>0</v>
      </c>
      <c r="K289" s="28"/>
    </row>
    <row r="290" spans="1:14" s="8" customFormat="1" ht="20.100000000000001" customHeight="1">
      <c r="A290" s="62" t="s">
        <v>58</v>
      </c>
      <c r="B290" s="19">
        <v>1</v>
      </c>
      <c r="C290" s="59" t="s">
        <v>16</v>
      </c>
      <c r="D290" s="10" t="s">
        <v>17</v>
      </c>
      <c r="E290" s="20" t="s">
        <v>18</v>
      </c>
      <c r="F290" s="21">
        <v>2.5</v>
      </c>
      <c r="G290" s="21">
        <v>5896.0000000000009</v>
      </c>
      <c r="H290" s="22">
        <f t="shared" ref="H290:H314" si="49">F290*G290</f>
        <v>14740.000000000002</v>
      </c>
      <c r="I290" s="23"/>
      <c r="J290" s="22">
        <f t="shared" ref="J290:J314" si="50">ROUND(F290*I290,0)</f>
        <v>0</v>
      </c>
      <c r="K290" s="24"/>
      <c r="M290" s="7"/>
      <c r="N290" s="6"/>
    </row>
    <row r="291" spans="1:14" s="8" customFormat="1" ht="20.100000000000001" customHeight="1">
      <c r="A291" s="62"/>
      <c r="B291" s="19">
        <v>2</v>
      </c>
      <c r="C291" s="59"/>
      <c r="D291" s="10" t="s">
        <v>21</v>
      </c>
      <c r="E291" s="20" t="s">
        <v>18</v>
      </c>
      <c r="F291" s="21">
        <v>6.4</v>
      </c>
      <c r="G291" s="21">
        <v>5478</v>
      </c>
      <c r="H291" s="22">
        <f t="shared" si="49"/>
        <v>35059.200000000004</v>
      </c>
      <c r="I291" s="23"/>
      <c r="J291" s="22">
        <f t="shared" si="50"/>
        <v>0</v>
      </c>
      <c r="K291" s="24"/>
      <c r="M291" s="7"/>
      <c r="N291" s="6"/>
    </row>
    <row r="292" spans="1:14" s="8" customFormat="1" ht="20.100000000000001" customHeight="1">
      <c r="A292" s="62"/>
      <c r="B292" s="19">
        <v>3</v>
      </c>
      <c r="C292" s="59"/>
      <c r="D292" s="10" t="s">
        <v>22</v>
      </c>
      <c r="E292" s="20" t="s">
        <v>18</v>
      </c>
      <c r="F292" s="21">
        <v>6.1</v>
      </c>
      <c r="G292" s="21">
        <v>5478</v>
      </c>
      <c r="H292" s="22">
        <f t="shared" si="49"/>
        <v>33415.799999999996</v>
      </c>
      <c r="I292" s="23"/>
      <c r="J292" s="22">
        <f t="shared" si="50"/>
        <v>0</v>
      </c>
      <c r="K292" s="24"/>
      <c r="M292" s="7"/>
      <c r="N292" s="6"/>
    </row>
    <row r="293" spans="1:14" s="8" customFormat="1" ht="20.100000000000001" customHeight="1">
      <c r="A293" s="62"/>
      <c r="B293" s="19">
        <v>4</v>
      </c>
      <c r="C293" s="59"/>
      <c r="D293" s="10" t="s">
        <v>23</v>
      </c>
      <c r="E293" s="20" t="s">
        <v>18</v>
      </c>
      <c r="F293" s="21">
        <v>2.2999999999999998</v>
      </c>
      <c r="G293" s="21">
        <v>5577</v>
      </c>
      <c r="H293" s="22">
        <f t="shared" si="49"/>
        <v>12827.099999999999</v>
      </c>
      <c r="I293" s="23"/>
      <c r="J293" s="22">
        <f t="shared" si="50"/>
        <v>0</v>
      </c>
      <c r="K293" s="24"/>
      <c r="M293" s="7"/>
      <c r="N293" s="6"/>
    </row>
    <row r="294" spans="1:14" s="8" customFormat="1" ht="20.100000000000001" customHeight="1">
      <c r="A294" s="62"/>
      <c r="B294" s="19">
        <v>5</v>
      </c>
      <c r="C294" s="59"/>
      <c r="D294" s="10" t="s">
        <v>25</v>
      </c>
      <c r="E294" s="20" t="s">
        <v>18</v>
      </c>
      <c r="F294" s="21">
        <v>8</v>
      </c>
      <c r="G294" s="21">
        <v>5511</v>
      </c>
      <c r="H294" s="22">
        <f t="shared" si="49"/>
        <v>44088</v>
      </c>
      <c r="I294" s="23"/>
      <c r="J294" s="22">
        <f t="shared" si="50"/>
        <v>0</v>
      </c>
      <c r="K294" s="24"/>
      <c r="M294" s="7"/>
      <c r="N294" s="6"/>
    </row>
    <row r="295" spans="1:14" s="8" customFormat="1" ht="20.100000000000001" customHeight="1">
      <c r="A295" s="62"/>
      <c r="B295" s="19">
        <v>6</v>
      </c>
      <c r="C295" s="59"/>
      <c r="D295" s="10" t="s">
        <v>26</v>
      </c>
      <c r="E295" s="20" t="s">
        <v>18</v>
      </c>
      <c r="F295" s="21">
        <v>2.2000000000000002</v>
      </c>
      <c r="G295" s="21">
        <v>5489</v>
      </c>
      <c r="H295" s="22">
        <f t="shared" si="49"/>
        <v>12075.800000000001</v>
      </c>
      <c r="I295" s="23"/>
      <c r="J295" s="22">
        <f t="shared" si="50"/>
        <v>0</v>
      </c>
      <c r="K295" s="24"/>
      <c r="M295" s="7"/>
      <c r="N295" s="6"/>
    </row>
    <row r="296" spans="1:14" s="8" customFormat="1" ht="20.100000000000001" customHeight="1">
      <c r="A296" s="62"/>
      <c r="B296" s="19">
        <v>7</v>
      </c>
      <c r="C296" s="59"/>
      <c r="D296" s="10" t="s">
        <v>27</v>
      </c>
      <c r="E296" s="20" t="s">
        <v>18</v>
      </c>
      <c r="F296" s="21">
        <v>3</v>
      </c>
      <c r="G296" s="21">
        <v>5379</v>
      </c>
      <c r="H296" s="22">
        <f t="shared" si="49"/>
        <v>16137</v>
      </c>
      <c r="I296" s="23"/>
      <c r="J296" s="22">
        <f t="shared" si="50"/>
        <v>0</v>
      </c>
      <c r="K296" s="24"/>
      <c r="M296" s="7"/>
      <c r="N296" s="6"/>
    </row>
    <row r="297" spans="1:14" s="8" customFormat="1" ht="20.100000000000001" customHeight="1">
      <c r="A297" s="62"/>
      <c r="B297" s="19">
        <v>8</v>
      </c>
      <c r="C297" s="59"/>
      <c r="D297" s="10" t="s">
        <v>28</v>
      </c>
      <c r="E297" s="20" t="s">
        <v>18</v>
      </c>
      <c r="F297" s="21">
        <v>6</v>
      </c>
      <c r="G297" s="21">
        <v>5456</v>
      </c>
      <c r="H297" s="22">
        <f t="shared" si="49"/>
        <v>32736</v>
      </c>
      <c r="I297" s="23"/>
      <c r="J297" s="22">
        <f t="shared" si="50"/>
        <v>0</v>
      </c>
      <c r="K297" s="24"/>
      <c r="M297" s="7"/>
      <c r="N297" s="6"/>
    </row>
    <row r="298" spans="1:14" s="8" customFormat="1" ht="20.100000000000001" customHeight="1">
      <c r="A298" s="62"/>
      <c r="B298" s="19">
        <v>9</v>
      </c>
      <c r="C298" s="59"/>
      <c r="D298" s="10" t="s">
        <v>29</v>
      </c>
      <c r="E298" s="20" t="s">
        <v>18</v>
      </c>
      <c r="F298" s="21">
        <v>1.36</v>
      </c>
      <c r="G298" s="21">
        <v>5379</v>
      </c>
      <c r="H298" s="22">
        <f t="shared" si="49"/>
        <v>7315.4400000000005</v>
      </c>
      <c r="I298" s="23"/>
      <c r="J298" s="22">
        <f t="shared" si="50"/>
        <v>0</v>
      </c>
      <c r="K298" s="24"/>
      <c r="M298" s="7"/>
      <c r="N298" s="6"/>
    </row>
    <row r="299" spans="1:14" s="8" customFormat="1" ht="20.100000000000001" customHeight="1">
      <c r="A299" s="62"/>
      <c r="B299" s="19">
        <v>10</v>
      </c>
      <c r="C299" s="59"/>
      <c r="D299" s="10" t="s">
        <v>30</v>
      </c>
      <c r="E299" s="20" t="s">
        <v>18</v>
      </c>
      <c r="F299" s="21">
        <v>2.6</v>
      </c>
      <c r="G299" s="21">
        <v>5456</v>
      </c>
      <c r="H299" s="22">
        <f t="shared" si="49"/>
        <v>14185.6</v>
      </c>
      <c r="I299" s="23"/>
      <c r="J299" s="22">
        <f t="shared" si="50"/>
        <v>0</v>
      </c>
      <c r="K299" s="24"/>
      <c r="M299" s="7"/>
      <c r="N299" s="6"/>
    </row>
    <row r="300" spans="1:14" s="8" customFormat="1" ht="20.100000000000001" customHeight="1">
      <c r="A300" s="62"/>
      <c r="B300" s="19">
        <v>11</v>
      </c>
      <c r="C300" s="59"/>
      <c r="D300" s="10" t="s">
        <v>31</v>
      </c>
      <c r="E300" s="20" t="s">
        <v>18</v>
      </c>
      <c r="F300" s="21">
        <v>2.36</v>
      </c>
      <c r="G300" s="21">
        <v>5599</v>
      </c>
      <c r="H300" s="22">
        <f t="shared" si="49"/>
        <v>13213.64</v>
      </c>
      <c r="I300" s="23"/>
      <c r="J300" s="22">
        <f t="shared" si="50"/>
        <v>0</v>
      </c>
      <c r="K300" s="24"/>
      <c r="M300" s="7"/>
      <c r="N300" s="6"/>
    </row>
    <row r="301" spans="1:14" s="8" customFormat="1" ht="20.100000000000001" customHeight="1">
      <c r="A301" s="62"/>
      <c r="B301" s="19">
        <v>12</v>
      </c>
      <c r="C301" s="59"/>
      <c r="D301" s="10" t="s">
        <v>32</v>
      </c>
      <c r="E301" s="20" t="s">
        <v>18</v>
      </c>
      <c r="F301" s="21">
        <v>2.2000000000000002</v>
      </c>
      <c r="G301" s="21">
        <v>5632</v>
      </c>
      <c r="H301" s="22">
        <f t="shared" si="49"/>
        <v>12390.400000000001</v>
      </c>
      <c r="I301" s="23"/>
      <c r="J301" s="22">
        <f t="shared" si="50"/>
        <v>0</v>
      </c>
      <c r="K301" s="24"/>
      <c r="M301" s="7"/>
      <c r="N301" s="6"/>
    </row>
    <row r="302" spans="1:14" s="8" customFormat="1" ht="20.100000000000001" customHeight="1">
      <c r="A302" s="62"/>
      <c r="B302" s="19">
        <v>13</v>
      </c>
      <c r="C302" s="59"/>
      <c r="D302" s="10" t="s">
        <v>33</v>
      </c>
      <c r="E302" s="20" t="s">
        <v>18</v>
      </c>
      <c r="F302" s="21">
        <v>5.03</v>
      </c>
      <c r="G302" s="21">
        <v>5610</v>
      </c>
      <c r="H302" s="22">
        <f t="shared" si="49"/>
        <v>28218.300000000003</v>
      </c>
      <c r="I302" s="23"/>
      <c r="J302" s="22">
        <f t="shared" si="50"/>
        <v>0</v>
      </c>
      <c r="K302" s="24"/>
      <c r="M302" s="7"/>
      <c r="N302" s="6"/>
    </row>
    <row r="303" spans="1:14" s="8" customFormat="1" ht="20.100000000000001" customHeight="1">
      <c r="A303" s="62"/>
      <c r="B303" s="19">
        <v>14</v>
      </c>
      <c r="C303" s="59"/>
      <c r="D303" s="10" t="s">
        <v>35</v>
      </c>
      <c r="E303" s="20" t="s">
        <v>18</v>
      </c>
      <c r="F303" s="21">
        <v>6.5</v>
      </c>
      <c r="G303" s="21">
        <v>5500</v>
      </c>
      <c r="H303" s="22">
        <f t="shared" si="49"/>
        <v>35750</v>
      </c>
      <c r="I303" s="23"/>
      <c r="J303" s="22">
        <f t="shared" si="50"/>
        <v>0</v>
      </c>
      <c r="K303" s="24"/>
      <c r="M303" s="7"/>
      <c r="N303" s="6"/>
    </row>
    <row r="304" spans="1:14" s="8" customFormat="1" ht="20.100000000000001" customHeight="1">
      <c r="A304" s="62"/>
      <c r="B304" s="19">
        <v>15</v>
      </c>
      <c r="C304" s="59"/>
      <c r="D304" s="10" t="s">
        <v>36</v>
      </c>
      <c r="E304" s="20" t="s">
        <v>18</v>
      </c>
      <c r="F304" s="21">
        <v>63.5</v>
      </c>
      <c r="G304" s="21">
        <v>5907.0000000000009</v>
      </c>
      <c r="H304" s="22">
        <f t="shared" si="49"/>
        <v>375094.50000000006</v>
      </c>
      <c r="I304" s="23"/>
      <c r="J304" s="22">
        <f t="shared" si="50"/>
        <v>0</v>
      </c>
      <c r="K304" s="24"/>
      <c r="M304" s="7"/>
      <c r="N304" s="6"/>
    </row>
    <row r="305" spans="1:19" s="8" customFormat="1" ht="20.100000000000001" customHeight="1">
      <c r="A305" s="62"/>
      <c r="B305" s="19">
        <v>16</v>
      </c>
      <c r="C305" s="59"/>
      <c r="D305" s="10" t="s">
        <v>37</v>
      </c>
      <c r="E305" s="20" t="s">
        <v>18</v>
      </c>
      <c r="F305" s="21">
        <v>80.5</v>
      </c>
      <c r="G305" s="21">
        <v>5874.0000000000009</v>
      </c>
      <c r="H305" s="22">
        <f t="shared" si="49"/>
        <v>472857.00000000006</v>
      </c>
      <c r="I305" s="23"/>
      <c r="J305" s="22">
        <f t="shared" si="50"/>
        <v>0</v>
      </c>
      <c r="K305" s="24"/>
      <c r="M305" s="7"/>
      <c r="N305" s="6"/>
    </row>
    <row r="306" spans="1:19" s="8" customFormat="1" ht="20.100000000000001" customHeight="1">
      <c r="A306" s="62"/>
      <c r="B306" s="19">
        <v>17</v>
      </c>
      <c r="C306" s="59"/>
      <c r="D306" s="10" t="s">
        <v>38</v>
      </c>
      <c r="E306" s="20" t="s">
        <v>18</v>
      </c>
      <c r="F306" s="21">
        <v>98.5</v>
      </c>
      <c r="G306" s="21">
        <v>5764.0000000000009</v>
      </c>
      <c r="H306" s="22">
        <f t="shared" si="49"/>
        <v>567754.00000000012</v>
      </c>
      <c r="I306" s="23"/>
      <c r="J306" s="22">
        <f t="shared" si="50"/>
        <v>0</v>
      </c>
      <c r="K306" s="24"/>
      <c r="M306" s="7"/>
      <c r="N306" s="6"/>
    </row>
    <row r="307" spans="1:19" s="8" customFormat="1" ht="20.100000000000001" customHeight="1">
      <c r="A307" s="62"/>
      <c r="B307" s="19">
        <v>18</v>
      </c>
      <c r="C307" s="59"/>
      <c r="D307" s="10" t="s">
        <v>39</v>
      </c>
      <c r="E307" s="20" t="s">
        <v>18</v>
      </c>
      <c r="F307" s="21">
        <v>49</v>
      </c>
      <c r="G307" s="21">
        <v>5819.0000000000009</v>
      </c>
      <c r="H307" s="22">
        <f t="shared" si="49"/>
        <v>285131.00000000006</v>
      </c>
      <c r="I307" s="23"/>
      <c r="J307" s="22">
        <f t="shared" si="50"/>
        <v>0</v>
      </c>
      <c r="K307" s="24"/>
      <c r="M307" s="7"/>
      <c r="N307" s="6"/>
    </row>
    <row r="308" spans="1:19" s="8" customFormat="1" ht="20.100000000000001" customHeight="1">
      <c r="A308" s="62"/>
      <c r="B308" s="19">
        <v>19</v>
      </c>
      <c r="C308" s="59"/>
      <c r="D308" s="10" t="s">
        <v>40</v>
      </c>
      <c r="E308" s="20" t="s">
        <v>18</v>
      </c>
      <c r="F308" s="21">
        <v>42</v>
      </c>
      <c r="G308" s="21">
        <v>5819.0000000000009</v>
      </c>
      <c r="H308" s="22">
        <f t="shared" si="49"/>
        <v>244398.00000000003</v>
      </c>
      <c r="I308" s="23"/>
      <c r="J308" s="22">
        <f t="shared" si="50"/>
        <v>0</v>
      </c>
      <c r="K308" s="24"/>
      <c r="M308" s="7"/>
      <c r="N308" s="6"/>
    </row>
    <row r="309" spans="1:19" s="8" customFormat="1" ht="20.100000000000001" customHeight="1">
      <c r="A309" s="62"/>
      <c r="B309" s="19">
        <v>20</v>
      </c>
      <c r="C309" s="25" t="s">
        <v>61</v>
      </c>
      <c r="D309" s="10" t="s">
        <v>41</v>
      </c>
      <c r="E309" s="20" t="s">
        <v>18</v>
      </c>
      <c r="F309" s="21">
        <v>2</v>
      </c>
      <c r="G309" s="21">
        <v>7139.0000000000009</v>
      </c>
      <c r="H309" s="22">
        <f t="shared" si="49"/>
        <v>14278.000000000002</v>
      </c>
      <c r="I309" s="23"/>
      <c r="J309" s="22">
        <f t="shared" si="50"/>
        <v>0</v>
      </c>
      <c r="K309" s="24"/>
      <c r="L309" s="8">
        <f t="shared" ref="L309:L312" si="51">M309*1.1</f>
        <v>7139.0000000000009</v>
      </c>
      <c r="M309" s="7">
        <v>6490</v>
      </c>
      <c r="N309" s="6"/>
      <c r="P309" s="8">
        <f t="shared" ref="P309:P313" si="52">G309-M309</f>
        <v>649.00000000000091</v>
      </c>
      <c r="Q309" s="8">
        <v>6490</v>
      </c>
      <c r="S309" s="8">
        <v>6490</v>
      </c>
    </row>
    <row r="310" spans="1:19" s="8" customFormat="1" ht="20.100000000000001" customHeight="1">
      <c r="A310" s="62"/>
      <c r="B310" s="19">
        <v>21</v>
      </c>
      <c r="C310" s="25" t="s">
        <v>42</v>
      </c>
      <c r="D310" s="10" t="s">
        <v>43</v>
      </c>
      <c r="E310" s="20" t="s">
        <v>18</v>
      </c>
      <c r="F310" s="21">
        <v>5</v>
      </c>
      <c r="G310" s="21">
        <v>6182.0000000000009</v>
      </c>
      <c r="H310" s="22">
        <f t="shared" si="49"/>
        <v>30910.000000000004</v>
      </c>
      <c r="I310" s="23"/>
      <c r="J310" s="22">
        <f t="shared" si="50"/>
        <v>0</v>
      </c>
      <c r="K310" s="24"/>
      <c r="L310" s="8">
        <f t="shared" si="51"/>
        <v>6182.0000000000009</v>
      </c>
      <c r="M310" s="7">
        <v>5620</v>
      </c>
      <c r="N310" s="6"/>
      <c r="P310" s="8">
        <f t="shared" si="52"/>
        <v>562.00000000000091</v>
      </c>
      <c r="Q310" s="8">
        <v>5790</v>
      </c>
      <c r="S310" s="8">
        <v>5790</v>
      </c>
    </row>
    <row r="311" spans="1:19" s="8" customFormat="1" ht="20.100000000000001" customHeight="1">
      <c r="A311" s="62"/>
      <c r="B311" s="19">
        <v>22</v>
      </c>
      <c r="C311" s="25" t="s">
        <v>44</v>
      </c>
      <c r="D311" s="10" t="s">
        <v>66</v>
      </c>
      <c r="E311" s="20" t="s">
        <v>18</v>
      </c>
      <c r="F311" s="21">
        <v>3</v>
      </c>
      <c r="G311" s="21">
        <v>6072.0000000000009</v>
      </c>
      <c r="H311" s="22">
        <f t="shared" si="49"/>
        <v>18216.000000000004</v>
      </c>
      <c r="I311" s="23"/>
      <c r="J311" s="22">
        <f t="shared" si="50"/>
        <v>0</v>
      </c>
      <c r="K311" s="24"/>
      <c r="L311" s="8">
        <f t="shared" si="51"/>
        <v>6072.0000000000009</v>
      </c>
      <c r="M311" s="7">
        <v>5520</v>
      </c>
      <c r="N311" s="6"/>
      <c r="P311" s="8">
        <f t="shared" si="52"/>
        <v>552.00000000000091</v>
      </c>
      <c r="Q311" s="8">
        <v>5290</v>
      </c>
      <c r="S311" s="8">
        <v>5290</v>
      </c>
    </row>
    <row r="312" spans="1:19" s="8" customFormat="1" ht="20.100000000000001" customHeight="1">
      <c r="A312" s="62"/>
      <c r="B312" s="19">
        <v>23</v>
      </c>
      <c r="C312" s="25" t="s">
        <v>44</v>
      </c>
      <c r="D312" s="10" t="s">
        <v>63</v>
      </c>
      <c r="E312" s="20" t="s">
        <v>18</v>
      </c>
      <c r="F312" s="21">
        <v>3</v>
      </c>
      <c r="G312" s="21">
        <v>6237.0000000000009</v>
      </c>
      <c r="H312" s="22">
        <f t="shared" si="49"/>
        <v>18711.000000000004</v>
      </c>
      <c r="I312" s="23"/>
      <c r="J312" s="22">
        <f t="shared" si="50"/>
        <v>0</v>
      </c>
      <c r="K312" s="24"/>
      <c r="L312" s="8">
        <f t="shared" si="51"/>
        <v>6237.0000000000009</v>
      </c>
      <c r="M312" s="7">
        <v>5670</v>
      </c>
      <c r="N312" s="6"/>
      <c r="P312" s="8">
        <f t="shared" si="52"/>
        <v>567.00000000000091</v>
      </c>
      <c r="Q312" s="8">
        <v>5290</v>
      </c>
      <c r="S312" s="8">
        <v>5290</v>
      </c>
    </row>
    <row r="313" spans="1:19" s="8" customFormat="1" ht="30" customHeight="1">
      <c r="A313" s="62"/>
      <c r="B313" s="19">
        <v>24</v>
      </c>
      <c r="C313" s="59" t="s">
        <v>45</v>
      </c>
      <c r="D313" s="10" t="s">
        <v>67</v>
      </c>
      <c r="E313" s="20" t="s">
        <v>18</v>
      </c>
      <c r="F313" s="21">
        <v>80</v>
      </c>
      <c r="G313" s="21">
        <v>9845</v>
      </c>
      <c r="H313" s="22">
        <f t="shared" si="49"/>
        <v>787600</v>
      </c>
      <c r="I313" s="23"/>
      <c r="J313" s="22">
        <f t="shared" si="50"/>
        <v>0</v>
      </c>
      <c r="K313" s="24"/>
      <c r="L313" s="8">
        <f>5170*1.1*1.15+1.15*3200-0.15*2500</f>
        <v>9845.0499999999993</v>
      </c>
      <c r="M313" s="7">
        <v>5170</v>
      </c>
      <c r="N313" s="6"/>
      <c r="P313" s="8">
        <f t="shared" si="52"/>
        <v>4675</v>
      </c>
      <c r="Q313" s="8">
        <v>5790</v>
      </c>
      <c r="S313" s="8">
        <v>5790</v>
      </c>
    </row>
    <row r="314" spans="1:19" s="8" customFormat="1" ht="30" customHeight="1">
      <c r="A314" s="62"/>
      <c r="B314" s="19">
        <v>25</v>
      </c>
      <c r="C314" s="59"/>
      <c r="D314" s="10" t="s">
        <v>62</v>
      </c>
      <c r="E314" s="20" t="s">
        <v>18</v>
      </c>
      <c r="F314" s="21">
        <v>69</v>
      </c>
      <c r="G314" s="21">
        <v>11945</v>
      </c>
      <c r="H314" s="22">
        <f t="shared" si="49"/>
        <v>824205</v>
      </c>
      <c r="I314" s="23"/>
      <c r="J314" s="22">
        <f t="shared" si="50"/>
        <v>0</v>
      </c>
      <c r="K314" s="24"/>
      <c r="L314" s="8">
        <f>6830*1.1*1.15+1.15*3200-0.15*2500</f>
        <v>11944.95</v>
      </c>
      <c r="M314" s="7">
        <v>6830</v>
      </c>
      <c r="N314" s="6"/>
      <c r="Q314" s="8">
        <v>7590</v>
      </c>
      <c r="S314" s="8">
        <v>7590</v>
      </c>
    </row>
    <row r="315" spans="1:19" ht="20.100000000000001" customHeight="1">
      <c r="A315" s="32"/>
      <c r="B315" s="58" t="s">
        <v>46</v>
      </c>
      <c r="C315" s="58"/>
      <c r="D315" s="58"/>
      <c r="E315" s="19"/>
      <c r="F315" s="26"/>
      <c r="G315" s="26"/>
      <c r="H315" s="27">
        <f>SUM(H290:H314)</f>
        <v>3951306.7800000003</v>
      </c>
      <c r="I315" s="26"/>
      <c r="J315" s="27">
        <f>SUM(J290:J314)</f>
        <v>0</v>
      </c>
      <c r="K315" s="28"/>
    </row>
    <row r="316" spans="1:19" ht="20.100000000000001" customHeight="1" thickBot="1">
      <c r="A316" s="33"/>
      <c r="B316" s="60"/>
      <c r="C316" s="60"/>
      <c r="D316" s="60"/>
      <c r="E316" s="34"/>
      <c r="F316" s="35"/>
      <c r="G316" s="36"/>
      <c r="H316" s="37">
        <f>SUM(H315,H289,H263,H237,H211,H185,H159,H133,H107,H80,H54,H28)</f>
        <v>30394734.630000003</v>
      </c>
      <c r="I316" s="36"/>
      <c r="J316" s="37">
        <f>SUM(J315,J289,J263,J237,J211,J185,J159,J133,J107,J80,J54,J28)</f>
        <v>0</v>
      </c>
      <c r="K316" s="38"/>
    </row>
    <row r="317" spans="1:19" s="8" customFormat="1" ht="140.1" customHeight="1">
      <c r="A317" s="64" t="s">
        <v>64</v>
      </c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M317" s="9"/>
    </row>
    <row r="318" spans="1:19">
      <c r="B318" s="39"/>
    </row>
    <row r="319" spans="1:19">
      <c r="B319" s="39"/>
    </row>
    <row r="320" spans="1:19">
      <c r="B320" s="44"/>
      <c r="C320" s="44"/>
      <c r="D320" s="44"/>
      <c r="E320" s="44"/>
      <c r="F320" s="44"/>
      <c r="G320" s="44"/>
      <c r="H320" s="45"/>
      <c r="I320" s="46"/>
      <c r="J320" s="44"/>
      <c r="K320" s="44"/>
    </row>
    <row r="321" spans="2:11">
      <c r="B321" s="44"/>
      <c r="C321" s="44"/>
      <c r="D321" s="44"/>
      <c r="E321" s="44"/>
      <c r="F321" s="44"/>
      <c r="G321" s="44"/>
      <c r="H321" s="45"/>
      <c r="I321" s="46"/>
      <c r="J321" s="44"/>
      <c r="K321" s="44"/>
    </row>
    <row r="322" spans="2:11">
      <c r="B322" s="44"/>
      <c r="C322" s="44"/>
      <c r="D322" s="44"/>
      <c r="E322" s="44"/>
      <c r="F322" s="44"/>
      <c r="G322" s="44"/>
      <c r="H322" s="45"/>
      <c r="I322" s="46"/>
      <c r="J322" s="44"/>
      <c r="K322" s="44"/>
    </row>
    <row r="323" spans="2:11">
      <c r="B323" s="44"/>
      <c r="C323" s="44"/>
      <c r="D323" s="44"/>
      <c r="E323" s="44"/>
      <c r="F323" s="44"/>
      <c r="G323" s="44"/>
      <c r="H323" s="45"/>
      <c r="I323" s="46"/>
      <c r="J323" s="44"/>
      <c r="K323" s="44"/>
    </row>
    <row r="324" spans="2:11">
      <c r="B324" s="44"/>
      <c r="C324" s="44"/>
      <c r="D324" s="44"/>
      <c r="E324" s="44"/>
      <c r="F324" s="44"/>
      <c r="G324" s="44"/>
      <c r="H324" s="45"/>
      <c r="I324" s="46"/>
      <c r="J324" s="44"/>
      <c r="K324" s="44"/>
    </row>
    <row r="325" spans="2:11">
      <c r="B325" s="44"/>
      <c r="C325" s="44"/>
      <c r="D325" s="44"/>
      <c r="E325" s="44"/>
      <c r="F325" s="44"/>
      <c r="G325" s="44"/>
      <c r="H325" s="45"/>
      <c r="I325" s="46"/>
      <c r="J325" s="44"/>
      <c r="K325" s="44"/>
    </row>
    <row r="326" spans="2:11">
      <c r="B326" s="39"/>
    </row>
    <row r="327" spans="2:11">
      <c r="B327" s="39"/>
    </row>
    <row r="328" spans="2:11">
      <c r="B328" s="39"/>
    </row>
  </sheetData>
  <sheetProtection password="CF7A" sheet="1" objects="1" scenarios="1" selectLockedCells="1"/>
  <autoFilter ref="A2:P317"/>
  <mergeCells count="51">
    <mergeCell ref="A1:J1"/>
    <mergeCell ref="A317:K317"/>
    <mergeCell ref="C52:C53"/>
    <mergeCell ref="C78:C79"/>
    <mergeCell ref="C105:C106"/>
    <mergeCell ref="C131:C132"/>
    <mergeCell ref="C157:C158"/>
    <mergeCell ref="C183:C184"/>
    <mergeCell ref="C209:C210"/>
    <mergeCell ref="C235:C236"/>
    <mergeCell ref="C261:C262"/>
    <mergeCell ref="C287:C288"/>
    <mergeCell ref="C313:C314"/>
    <mergeCell ref="C238:C256"/>
    <mergeCell ref="C264:C282"/>
    <mergeCell ref="C290:C308"/>
    <mergeCell ref="C108:C126"/>
    <mergeCell ref="C134:C152"/>
    <mergeCell ref="C160:C178"/>
    <mergeCell ref="B263:D263"/>
    <mergeCell ref="B289:D289"/>
    <mergeCell ref="B185:D185"/>
    <mergeCell ref="B211:D211"/>
    <mergeCell ref="B237:D237"/>
    <mergeCell ref="C186:C204"/>
    <mergeCell ref="C212:C230"/>
    <mergeCell ref="B315:D315"/>
    <mergeCell ref="B316:D316"/>
    <mergeCell ref="A3:A28"/>
    <mergeCell ref="A29:A54"/>
    <mergeCell ref="A55:A80"/>
    <mergeCell ref="A81:A107"/>
    <mergeCell ref="A108:A133"/>
    <mergeCell ref="A134:A159"/>
    <mergeCell ref="A160:A185"/>
    <mergeCell ref="A186:A211"/>
    <mergeCell ref="A212:A237"/>
    <mergeCell ref="A238:A263"/>
    <mergeCell ref="A264:A289"/>
    <mergeCell ref="A290:A314"/>
    <mergeCell ref="B133:D133"/>
    <mergeCell ref="B159:D159"/>
    <mergeCell ref="B28:D28"/>
    <mergeCell ref="B54:D54"/>
    <mergeCell ref="B80:D80"/>
    <mergeCell ref="B107:D107"/>
    <mergeCell ref="C3:C21"/>
    <mergeCell ref="C26:C27"/>
    <mergeCell ref="C29:C47"/>
    <mergeCell ref="C55:C73"/>
    <mergeCell ref="C81:C99"/>
  </mergeCells>
  <phoneticPr fontId="8" type="noConversion"/>
  <dataValidations count="1">
    <dataValidation type="decimal" allowBlank="1" showInputMessage="1" showErrorMessage="1" sqref="I264:I288 I3:I27 I29:I53 I55:I79 I81:I106 I108:I132 I134:I158 I160:I184 I186:I210 I212:I236 I238:I262 I290:I314">
      <formula1>0</formula1>
      <formula2>G3</formula2>
    </dataValidation>
  </dataValidations>
  <printOptions horizontalCentered="1"/>
  <pageMargins left="0.78740157480314965" right="0.39370078740157483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封面及清单说明</vt:lpstr>
      <vt:lpstr>钢筋</vt:lpstr>
      <vt:lpstr>钢筋!Print_Titles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2022-03-04T08:28:09Z</cp:lastPrinted>
  <dcterms:created xsi:type="dcterms:W3CDTF">2022-02-16T01:04:00Z</dcterms:created>
  <dcterms:modified xsi:type="dcterms:W3CDTF">2022-04-01T07:36:38Z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2A4A4A0862284F9BAFE411F8786499E6</vt:lpwstr>
  </property>
  <property fmtid="{D5CDD505-2E9C-101B-9397-08002B2CF9AE}" pid="3" name="KSOProductBuildVer">
    <vt:lpwstr>2052-11.8.2.8053</vt:lpwstr>
  </property>
</Properties>
</file>