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tabRatio="961" firstSheet="20" activeTab="36"/>
  </bookViews>
  <sheets>
    <sheet name="封面及清单说明" sheetId="206" r:id="rId1"/>
    <sheet name="报价汇总表1" sheetId="207" r:id="rId2"/>
    <sheet name="1-衡阳" sheetId="195" r:id="rId3"/>
    <sheet name="报价汇总表2" sheetId="208" r:id="rId4"/>
    <sheet name="2-衡阳" sheetId="226" r:id="rId5"/>
    <sheet name="报价汇总表3" sheetId="209" r:id="rId6"/>
    <sheet name="3-湘潭" sheetId="197" r:id="rId7"/>
    <sheet name="报价汇总表4" sheetId="210" r:id="rId8"/>
    <sheet name="4-湘西" sheetId="198" r:id="rId9"/>
    <sheet name="报价汇总表5" sheetId="211" r:id="rId10"/>
    <sheet name="5-湘西 " sheetId="199" r:id="rId11"/>
    <sheet name="报价汇总表6" sheetId="212" r:id="rId12"/>
    <sheet name="6-怀化" sheetId="200" r:id="rId13"/>
    <sheet name="报价汇总表7" sheetId="213" r:id="rId14"/>
    <sheet name="7-怀化" sheetId="201" r:id="rId15"/>
    <sheet name="报价汇总表8" sheetId="214" r:id="rId16"/>
    <sheet name="8-娄底" sheetId="202" r:id="rId17"/>
    <sheet name="报价汇总表9" sheetId="215" r:id="rId18"/>
    <sheet name="9-邵阳" sheetId="203" r:id="rId19"/>
    <sheet name="报价汇总表10" sheetId="216" r:id="rId20"/>
    <sheet name="10-邵阳" sheetId="204" r:id="rId21"/>
    <sheet name="报价汇总表11" sheetId="217" r:id="rId22"/>
    <sheet name="11-长沙" sheetId="186" r:id="rId23"/>
    <sheet name="报价汇总表12" sheetId="218" r:id="rId24"/>
    <sheet name="12-长沙" sheetId="191" r:id="rId25"/>
    <sheet name="报价汇总表13" sheetId="219" r:id="rId26"/>
    <sheet name="13-株洲 " sheetId="205" r:id="rId27"/>
    <sheet name="报价汇总表14" sheetId="221" r:id="rId28"/>
    <sheet name="14-岳阳" sheetId="189" r:id="rId29"/>
    <sheet name="报价汇总表15" sheetId="222" r:id="rId30"/>
    <sheet name="15-常德" sheetId="193" r:id="rId31"/>
    <sheet name="报价汇总表16" sheetId="223" r:id="rId32"/>
    <sheet name="16-益阳" sheetId="190" r:id="rId33"/>
    <sheet name="报价汇总表17" sheetId="224" r:id="rId34"/>
    <sheet name="17-益阳 " sheetId="192" r:id="rId35"/>
    <sheet name="报价汇总表18" sheetId="225" r:id="rId36"/>
    <sheet name="18-张家界" sheetId="188" r:id="rId37"/>
  </sheets>
  <definedNames>
    <definedName name="_xlnm._FilterDatabase" localSheetId="2" hidden="1">'1-衡阳'!$B$1:$L$264</definedName>
    <definedName name="_xlnm._FilterDatabase" localSheetId="4" hidden="1">'2-衡阳'!$B$1:$N$264</definedName>
    <definedName name="_xlnm._FilterDatabase" localSheetId="6" hidden="1">'3-湘潭'!$B$1:$L$264</definedName>
    <definedName name="_xlnm._FilterDatabase" localSheetId="8" hidden="1">'4-湘西'!$B$1:$L$264</definedName>
    <definedName name="_xlnm._FilterDatabase" localSheetId="10" hidden="1">'5-湘西 '!$B$1:$L$264</definedName>
    <definedName name="_xlnm._FilterDatabase" localSheetId="12" hidden="1">'6-怀化'!$B$1:$L$264</definedName>
    <definedName name="_xlnm._FilterDatabase" localSheetId="14" hidden="1">'7-怀化'!$B$1:$L$264</definedName>
    <definedName name="_xlnm._FilterDatabase" localSheetId="16" hidden="1">'8-娄底'!$B$1:$L$264</definedName>
    <definedName name="_xlnm._FilterDatabase" localSheetId="18" hidden="1">'9-邵阳'!$B$1:$L$264</definedName>
    <definedName name="_xlnm._FilterDatabase" localSheetId="20" hidden="1">'10-邵阳'!$B$1:$L$264</definedName>
    <definedName name="_xlnm._FilterDatabase" localSheetId="22" hidden="1">'11-长沙'!$B$1:$L$264</definedName>
    <definedName name="_xlnm._FilterDatabase" localSheetId="24" hidden="1">'12-长沙'!$B$1:$L$264</definedName>
    <definedName name="_xlnm._FilterDatabase" localSheetId="26" hidden="1">'13-株洲 '!$B$1:$L$264</definedName>
    <definedName name="_xlnm._FilterDatabase" localSheetId="28" hidden="1">'14-岳阳'!$B$1:$L$264</definedName>
    <definedName name="_xlnm._FilterDatabase" localSheetId="30" hidden="1">'15-常德'!$B$1:$L$264</definedName>
    <definedName name="_xlnm._FilterDatabase" localSheetId="32" hidden="1">'16-益阳'!$B$1:$L$264</definedName>
    <definedName name="_xlnm._FilterDatabase" localSheetId="34" hidden="1">'17-益阳 '!$B$1:$L$264</definedName>
    <definedName name="_xlnm._FilterDatabase" localSheetId="36" hidden="1">'18-张家界'!$B$1:$L$264</definedName>
    <definedName name="_xlnm.Print_Titles" localSheetId="20">'10-邵阳'!$1:$3</definedName>
    <definedName name="_xlnm.Print_Titles" localSheetId="22">'11-长沙'!$1:$3</definedName>
    <definedName name="_xlnm.Print_Titles" localSheetId="24">'12-长沙'!$1:$3</definedName>
    <definedName name="_xlnm.Print_Titles" localSheetId="26">'13-株洲 '!$1:$3</definedName>
    <definedName name="_xlnm.Print_Titles" localSheetId="28">'14-岳阳'!$1:$3</definedName>
    <definedName name="_xlnm.Print_Titles" localSheetId="30">'15-常德'!$1:$3</definedName>
    <definedName name="_xlnm.Print_Titles" localSheetId="32">'16-益阳'!$1:$3</definedName>
    <definedName name="_xlnm.Print_Titles" localSheetId="34">'17-益阳 '!$1:$3</definedName>
    <definedName name="_xlnm.Print_Titles" localSheetId="36">'18-张家界'!$1:$3</definedName>
    <definedName name="_xlnm.Print_Titles" localSheetId="2">'1-衡阳'!$1:$3</definedName>
    <definedName name="_xlnm.Print_Titles" localSheetId="4">'2-衡阳'!$1:$3</definedName>
    <definedName name="_xlnm.Print_Titles" localSheetId="6">'3-湘潭'!$1:$3</definedName>
    <definedName name="_xlnm.Print_Titles" localSheetId="8">'4-湘西'!$1:$3</definedName>
    <definedName name="_xlnm.Print_Titles" localSheetId="10">'5-湘西 '!$1:$3</definedName>
    <definedName name="_xlnm.Print_Titles" localSheetId="12">'6-怀化'!$1:$3</definedName>
    <definedName name="_xlnm.Print_Titles" localSheetId="14">'7-怀化'!$1:$3</definedName>
    <definedName name="_xlnm.Print_Titles" localSheetId="16">'8-娄底'!$1:$3</definedName>
    <definedName name="_xlnm.Print_Titles" localSheetId="18">'9-邵阳'!$1:$3</definedName>
    <definedName name="_xlnm.Print_Titles" localSheetId="1">报价汇总表1!$1:$3</definedName>
    <definedName name="_xlnm.Print_Titles" localSheetId="19">报价汇总表10!$1:$3</definedName>
    <definedName name="_xlnm.Print_Titles" localSheetId="21">报价汇总表11!$1:$3</definedName>
    <definedName name="_xlnm.Print_Titles" localSheetId="23">报价汇总表12!$1:$3</definedName>
    <definedName name="_xlnm.Print_Titles" localSheetId="25">报价汇总表13!$1:$3</definedName>
    <definedName name="_xlnm.Print_Titles" localSheetId="27">报价汇总表14!$1:$3</definedName>
    <definedName name="_xlnm.Print_Titles" localSheetId="29">报价汇总表15!$1:$3</definedName>
    <definedName name="_xlnm.Print_Titles" localSheetId="31">报价汇总表16!$1:$3</definedName>
    <definedName name="_xlnm.Print_Titles" localSheetId="33">报价汇总表17!$1:$3</definedName>
    <definedName name="_xlnm.Print_Titles" localSheetId="35">报价汇总表18!$1:$3</definedName>
    <definedName name="_xlnm.Print_Titles" localSheetId="3">报价汇总表2!$1:$3</definedName>
    <definedName name="_xlnm.Print_Titles" localSheetId="5">报价汇总表3!$1:$3</definedName>
    <definedName name="_xlnm.Print_Titles" localSheetId="7">报价汇总表4!$1:$3</definedName>
    <definedName name="_xlnm.Print_Titles" localSheetId="9">报价汇总表5!$1:$3</definedName>
    <definedName name="_xlnm.Print_Titles" localSheetId="11">报价汇总表6!$1:$3</definedName>
    <definedName name="_xlnm.Print_Titles" localSheetId="13">报价汇总表7!$1:$3</definedName>
    <definedName name="_xlnm.Print_Titles" localSheetId="15">报价汇总表8!$1:$3</definedName>
    <definedName name="_xlnm.Print_Titles" localSheetId="17">报价汇总表9!$1:$3</definedName>
  </definedNames>
  <calcPr calcId="144525"/>
</workbook>
</file>

<file path=xl/sharedStrings.xml><?xml version="1.0" encoding="utf-8"?>
<sst xmlns="http://schemas.openxmlformats.org/spreadsheetml/2006/main" count="23965" uniqueCount="840">
  <si>
    <t>2022年路基养护工程劳务清单
（最高限价）</t>
  </si>
  <si>
    <t>第1至18标段</t>
  </si>
  <si>
    <t>二〇二二年三月</t>
  </si>
  <si>
    <t>清单说明</t>
  </si>
  <si>
    <t>1、计量采用中华人民共和国法定计量单位。
2、除非合同另有规定，清单中有标价的单价和总额均已包括了为实施和完成合同工程所需的劳务、零星材料、小型机械、保险、税费、利润等费用，以及合同明示或暗示的所有责任、义务和一般风险。
3、清单中各项单价及金额均以人民币（元）计算。
4、单价保留小数点后二位，金额保留整数。
5、清单单价均包含3%税率。
6、清单中所列数量均为预计数量，不作为结算的依据。
7、投标报价汇总表中，根据投标报价，自动计算出投标费率，作为新增细目确定单价的依据。新增细目单价=最高限价×投标费率。</t>
  </si>
  <si>
    <t>投标报价汇总表</t>
  </si>
  <si>
    <t>工程范围：第1标段（衡阳项目部：G4京港澳k1593+000—k1657+780、K1706+396-K1739+612；S80衡邵K0+862-K25+312；G72泉南K722+275-K770+210；S51南岳K0+000-K37+318；S78东延线K0+000-K27+079）</t>
  </si>
  <si>
    <t>序号</t>
  </si>
  <si>
    <t xml:space="preserve">细目 </t>
  </si>
  <si>
    <t>最高限价</t>
  </si>
  <si>
    <t>投标报价</t>
  </si>
  <si>
    <t>备注</t>
  </si>
  <si>
    <t>路基养护工程劳务</t>
  </si>
  <si>
    <t>合  计</t>
  </si>
  <si>
    <t>投标费率</t>
  </si>
  <si>
    <t>2022年路基养护工程劳务清单（最高限价）</t>
  </si>
  <si>
    <t>细目号</t>
  </si>
  <si>
    <t>细目名称</t>
  </si>
  <si>
    <t>工作内容</t>
  </si>
  <si>
    <t>单位</t>
  </si>
  <si>
    <t>工程数量</t>
  </si>
  <si>
    <t>劳务限价
（含主要材料、机械以外的其他费用）</t>
  </si>
  <si>
    <t>劳务限价
（除未包含的材料、机械以外的其他所有项目，含3%税金）</t>
  </si>
  <si>
    <t>限价金额
（元）</t>
  </si>
  <si>
    <t>投标报价
（除未包含的材料、机械以外的其他所有项目，含3%税金）</t>
  </si>
  <si>
    <t>投标金额
（元）</t>
  </si>
  <si>
    <t>未包含的材料、机械</t>
  </si>
  <si>
    <t>B类</t>
  </si>
  <si>
    <t>LWYGB</t>
  </si>
  <si>
    <t>维修施工类</t>
  </si>
  <si>
    <t>B200</t>
  </si>
  <si>
    <t>LWYGB200</t>
  </si>
  <si>
    <t>第200章  路基</t>
  </si>
  <si>
    <t/>
  </si>
  <si>
    <t>B201</t>
  </si>
  <si>
    <t>LWYGB201</t>
  </si>
  <si>
    <t>清理与整理</t>
  </si>
  <si>
    <t>B201-02</t>
  </si>
  <si>
    <t>LWYGB20102</t>
  </si>
  <si>
    <t>整修碎落台</t>
  </si>
  <si>
    <t>1．清理杂物；2．外运；3．整修碎落台</t>
  </si>
  <si>
    <t>m2</t>
  </si>
  <si>
    <t>B201-03</t>
  </si>
  <si>
    <t>LWYGB20103</t>
  </si>
  <si>
    <t>路基边坡修理</t>
  </si>
  <si>
    <t>-01</t>
  </si>
  <si>
    <t>LWYGB2010301</t>
  </si>
  <si>
    <t>整修土质边坡</t>
  </si>
  <si>
    <t>1．整理植物；2．清理杂物、疏通泄水孔；3．外运；4．清理现场</t>
  </si>
  <si>
    <t>-02</t>
  </si>
  <si>
    <t>LWYGB2010302</t>
  </si>
  <si>
    <t>整修石质边坡</t>
  </si>
  <si>
    <t>1．清理杂物、疏通泄水孔；2．外运；3．清理现场</t>
  </si>
  <si>
    <t>B201-04</t>
  </si>
  <si>
    <t>LWYGB20104</t>
  </si>
  <si>
    <t>清除表土</t>
  </si>
  <si>
    <t>1．整理植物；2．清理杂物；3．外运；4．清理现场</t>
  </si>
  <si>
    <t>m3</t>
  </si>
  <si>
    <t>B201-05</t>
  </si>
  <si>
    <t>LWYGB20105</t>
  </si>
  <si>
    <t>伐树、挖根</t>
  </si>
  <si>
    <t>-a</t>
  </si>
  <si>
    <t>LWYGB20105a</t>
  </si>
  <si>
    <t>人工伐树及挖根树(直径10cm以上)</t>
  </si>
  <si>
    <t>1.砍挖 2.运输 3.清理现场</t>
  </si>
  <si>
    <t>棵</t>
  </si>
  <si>
    <t>-b</t>
  </si>
  <si>
    <t>LWYGB20105b</t>
  </si>
  <si>
    <t>砍挖灌木林(直径10cm以下)</t>
  </si>
  <si>
    <t>B202</t>
  </si>
  <si>
    <t>LWYGB202</t>
  </si>
  <si>
    <t>修复或完善排水、防护工程</t>
  </si>
  <si>
    <t>B202-01</t>
  </si>
  <si>
    <t>LWYGB20201</t>
  </si>
  <si>
    <t>水泥砂浆抹面</t>
  </si>
  <si>
    <t>LWYGB2020101</t>
  </si>
  <si>
    <t>水泥砂浆抹面（2cm）</t>
  </si>
  <si>
    <t>1．凿除风化表层；2．喷涂水泥砂浆；3．抹平、养生</t>
  </si>
  <si>
    <t>LWYGB2020102</t>
  </si>
  <si>
    <t>水泥砂浆抹面每增减1cm</t>
  </si>
  <si>
    <t>B202-02</t>
  </si>
  <si>
    <t>LWYGB20202</t>
  </si>
  <si>
    <t>修补砌体勾缝</t>
  </si>
  <si>
    <t>1．拆除破损部分；2．勾缝；3．养生</t>
  </si>
  <si>
    <t>B202-03</t>
  </si>
  <si>
    <t>LWYGB20203</t>
  </si>
  <si>
    <t>修补沉降缝</t>
  </si>
  <si>
    <t>制作安装沉降缝</t>
  </si>
  <si>
    <t>m</t>
  </si>
  <si>
    <t>B202-04</t>
  </si>
  <si>
    <t>LWYGB20204</t>
  </si>
  <si>
    <t>增建支撑墙加固</t>
  </si>
  <si>
    <t>1．挖基、基底处理；2．钢筋制作安装；3．混凝土浇筑、养生或砌筑</t>
  </si>
  <si>
    <t>B202-05</t>
  </si>
  <si>
    <t>LWYGB20205</t>
  </si>
  <si>
    <t>修复或完善混凝土封顶</t>
  </si>
  <si>
    <t>1．拆除破损部分；2．混凝土浇筑、养生或砌筑</t>
  </si>
  <si>
    <t>混凝土材料</t>
  </si>
  <si>
    <t>B202-06</t>
  </si>
  <si>
    <t>LWYGB20206</t>
  </si>
  <si>
    <t>疏通泄水孔</t>
  </si>
  <si>
    <t>个</t>
  </si>
  <si>
    <t>B202-07</t>
  </si>
  <si>
    <t>LWYGB20207</t>
  </si>
  <si>
    <t>平台硬化（C10素混凝土）</t>
  </si>
  <si>
    <t>混凝土浇筑、养生或砌筑</t>
  </si>
  <si>
    <t>C10普通混凝土</t>
  </si>
  <si>
    <t>B202-08</t>
  </si>
  <si>
    <t>LWYGB20208</t>
  </si>
  <si>
    <t>三合土封闭裂缝</t>
  </si>
  <si>
    <t>B202-09</t>
  </si>
  <si>
    <t>LWYGB20209</t>
  </si>
  <si>
    <t>C25混凝土平台硬化</t>
  </si>
  <si>
    <t>C25普通混凝土</t>
  </si>
  <si>
    <t>B202-10</t>
  </si>
  <si>
    <t>LWYGB20210</t>
  </si>
  <si>
    <t>C20混凝土平台硬化</t>
  </si>
  <si>
    <t>C20普通混凝土</t>
  </si>
  <si>
    <t>B202-11</t>
  </si>
  <si>
    <t>LWYGB20211</t>
  </si>
  <si>
    <t>C15混凝土平台硬化</t>
  </si>
  <si>
    <t>C15普通混凝土</t>
  </si>
  <si>
    <t>B203</t>
  </si>
  <si>
    <t>LWYGB203</t>
  </si>
  <si>
    <t>种植槽</t>
  </si>
  <si>
    <t>B203-01</t>
  </si>
  <si>
    <t>LWYGB20301</t>
  </si>
  <si>
    <t>M7.5浆砌片石种植槽</t>
  </si>
  <si>
    <t>1．挖基、铺垫层；2．砌筑、勾缝、养生；3．回填、夯实</t>
  </si>
  <si>
    <t>B203-02</t>
  </si>
  <si>
    <t>LWYGB20302</t>
  </si>
  <si>
    <t>M7.5浆砌鹅卵石种植槽</t>
  </si>
  <si>
    <t>B203-03</t>
  </si>
  <si>
    <t>LWYGB20303</t>
  </si>
  <si>
    <t>空心砖种植槽</t>
  </si>
  <si>
    <t>B203-04</t>
  </si>
  <si>
    <t>LWYGB20304</t>
  </si>
  <si>
    <t>回填片石</t>
  </si>
  <si>
    <t>1．开挖、装卸、运 输、回填；2．夯实</t>
  </si>
  <si>
    <t>B203-05</t>
  </si>
  <si>
    <t>LWYGB20305</t>
  </si>
  <si>
    <t>回填碎石</t>
  </si>
  <si>
    <t>B203-06</t>
  </si>
  <si>
    <t>LWYGB20306</t>
  </si>
  <si>
    <t>C25混凝土种植槽</t>
  </si>
  <si>
    <t>1．挖基、铺垫层；2．浇筑、养生；3．回填、夯实</t>
  </si>
  <si>
    <t>C25混凝土</t>
  </si>
  <si>
    <t>B210</t>
  </si>
  <si>
    <t>LWYGB210</t>
  </si>
  <si>
    <t>拆除结构物</t>
  </si>
  <si>
    <t>B210-01</t>
  </si>
  <si>
    <t>LWYGB21001</t>
  </si>
  <si>
    <t>拆除钢筋混凝土结构</t>
  </si>
  <si>
    <t>1．拆除、坑穴回填、 压实；2．装卸、运输、堆放</t>
  </si>
  <si>
    <t>B210-02</t>
  </si>
  <si>
    <t>LWYGB21002</t>
  </si>
  <si>
    <t>拆除混凝土结构</t>
  </si>
  <si>
    <t>B210-03</t>
  </si>
  <si>
    <t>LWYGB21003</t>
  </si>
  <si>
    <t>拆除砖、石及其它砌体结构</t>
  </si>
  <si>
    <t>B210-04</t>
  </si>
  <si>
    <t>LWYGB21004</t>
  </si>
  <si>
    <t>拆除路缘石、侧（平）石</t>
  </si>
  <si>
    <t>1．不同断面的路缘 石、侧（平）石的挖 除、装卸、运输和定点堆放； 2．挖除后平整压实、清理现场</t>
  </si>
  <si>
    <t>B210-05</t>
  </si>
  <si>
    <t>LWYGB21005</t>
  </si>
  <si>
    <t>拆除钢结构</t>
  </si>
  <si>
    <t>1．拆除；2．装卸、运输、堆放</t>
  </si>
  <si>
    <t>kg</t>
  </si>
  <si>
    <t>B210-07</t>
  </si>
  <si>
    <t>LWYGB21007</t>
  </si>
  <si>
    <t>拆除模板</t>
  </si>
  <si>
    <t>B211</t>
  </si>
  <si>
    <t>LWYGB211</t>
  </si>
  <si>
    <t>挖方</t>
  </si>
  <si>
    <t>B211-01</t>
  </si>
  <si>
    <t>LWYGB21101</t>
  </si>
  <si>
    <t>路基挖方（含第一个1km运输）</t>
  </si>
  <si>
    <t>LWYGB2110101</t>
  </si>
  <si>
    <t>挖土方</t>
  </si>
  <si>
    <t>LWYGB211010a</t>
  </si>
  <si>
    <t>人工清除</t>
  </si>
  <si>
    <t>1．施工防、排水；2．开挖、装卸、运输；3．路基顶面挖松压实；4．整修路基和边坡</t>
  </si>
  <si>
    <t>LWYGB211010b</t>
  </si>
  <si>
    <t>机械清除</t>
  </si>
  <si>
    <t>LWYGB2110102</t>
  </si>
  <si>
    <t>挖石方</t>
  </si>
  <si>
    <t>LWYGB2110102a</t>
  </si>
  <si>
    <t>施工防、排水；石方爆破、开挖、 装卸、运输；岩石开凿、解小、清理坡面危石；路基顶面凿平或填平压实； 整修路基和边坡</t>
  </si>
  <si>
    <t>LWYGB2110102b</t>
  </si>
  <si>
    <t>-03</t>
  </si>
  <si>
    <t>LWYGB2110103</t>
  </si>
  <si>
    <t>挖除非适用材料（包括挖淤泥）</t>
  </si>
  <si>
    <t>1．围堰排水；2．挖装；3．运弃</t>
  </si>
  <si>
    <t>B211-02</t>
  </si>
  <si>
    <t>LWYGB21102</t>
  </si>
  <si>
    <t>弃渣远运</t>
  </si>
  <si>
    <t>LWYGB2110201</t>
  </si>
  <si>
    <t>土方运输每增运1km</t>
  </si>
  <si>
    <t>运弃</t>
  </si>
  <si>
    <t>m3·km</t>
  </si>
  <si>
    <t>LWYGB2110202</t>
  </si>
  <si>
    <t>石方运输每增运1km</t>
  </si>
  <si>
    <t>B211-03</t>
  </si>
  <si>
    <t>LWYGB21103</t>
  </si>
  <si>
    <t>二次装车土方</t>
  </si>
  <si>
    <t>装载</t>
  </si>
  <si>
    <t>B211-04</t>
  </si>
  <si>
    <t>LWYGB21104</t>
  </si>
  <si>
    <t>渣土、石排放费</t>
  </si>
  <si>
    <t>排放</t>
  </si>
  <si>
    <t>B212</t>
  </si>
  <si>
    <t>LWYGB212</t>
  </si>
  <si>
    <t>填方</t>
  </si>
  <si>
    <t>B212-01</t>
  </si>
  <si>
    <t>LWYGB21201</t>
  </si>
  <si>
    <t>填土方</t>
  </si>
  <si>
    <t>1．施工防、排水；2．填前碾压、挖台阶；3．摊平、洒水或晾 晒压</t>
  </si>
  <si>
    <t>B212-02</t>
  </si>
  <si>
    <t>LWYGB21202</t>
  </si>
  <si>
    <t>填石方</t>
  </si>
  <si>
    <t>1．施工防、排水；2．填前碾压、挖台阶；3．人工码砌嵌锁、 改碴；4．摊平、洒水或晾晒</t>
  </si>
  <si>
    <t>B212-03</t>
  </si>
  <si>
    <t>LWYGB21203</t>
  </si>
  <si>
    <t>土石混填</t>
  </si>
  <si>
    <t>1．施工防、排水；2．填前碾压、挖台阶；3．人工码砌嵌锁、 改碴；4．摊平、洒水或晾晒压实</t>
  </si>
  <si>
    <t>B212-04</t>
  </si>
  <si>
    <t>LWYGB21204</t>
  </si>
  <si>
    <t>粉煤灰填筑</t>
  </si>
  <si>
    <t>1．摊铺、晾晒；2．压实、整型；3．洒水</t>
  </si>
  <si>
    <t>B212-05</t>
  </si>
  <si>
    <t>LWYGB21205</t>
  </si>
  <si>
    <t>碎石土回填</t>
  </si>
  <si>
    <t>1．掺配、拌和 2．摊平、压实 3．整型、养护</t>
  </si>
  <si>
    <t>B212-06</t>
  </si>
  <si>
    <t>LWYGB21206</t>
  </si>
  <si>
    <t>砂砾土回填</t>
  </si>
  <si>
    <t>B212-07</t>
  </si>
  <si>
    <t>LWYGB21207</t>
  </si>
  <si>
    <t>灰土混合料回填</t>
  </si>
  <si>
    <t>B212-08</t>
  </si>
  <si>
    <t>LWYGB21208</t>
  </si>
  <si>
    <t>矿渣回填</t>
  </si>
  <si>
    <t>1．摊平、压实；2．洒水、养护；3．整型</t>
  </si>
  <si>
    <t>B212-09</t>
  </si>
  <si>
    <t>LWYGB21209</t>
  </si>
  <si>
    <t>锥坡及台前溜坡填土</t>
  </si>
  <si>
    <t>1．摊平、压实 2．整型</t>
  </si>
  <si>
    <t>B212-10</t>
  </si>
  <si>
    <t>LWYGB21210</t>
  </si>
  <si>
    <t>结构物台背回填（碎石土）</t>
  </si>
  <si>
    <t>B212-11</t>
  </si>
  <si>
    <t>LWYGB21211</t>
  </si>
  <si>
    <t>回填石渣</t>
  </si>
  <si>
    <t>B212-12</t>
  </si>
  <si>
    <t>LWYGB21212</t>
  </si>
  <si>
    <t>外借土方回填、夯实</t>
  </si>
  <si>
    <t>B212-13</t>
  </si>
  <si>
    <t>LWYGB21213</t>
  </si>
  <si>
    <t>路基拼宽处理回填土方（含挖台阶、液压）</t>
  </si>
  <si>
    <t>B212-14</t>
  </si>
  <si>
    <t>LWYGB21214</t>
  </si>
  <si>
    <t>台背回填碎石</t>
  </si>
  <si>
    <t>1．摊平 2．整型</t>
  </si>
  <si>
    <t>B212-15</t>
  </si>
  <si>
    <t>LWYGB21215</t>
  </si>
  <si>
    <t>回填块石</t>
  </si>
  <si>
    <t>B212-17</t>
  </si>
  <si>
    <t>LWYGB21217</t>
  </si>
  <si>
    <t>植生袋回填</t>
  </si>
  <si>
    <t>1．装袋 2．回填</t>
  </si>
  <si>
    <t>B213</t>
  </si>
  <si>
    <t>LWYGB213</t>
  </si>
  <si>
    <t>特殊路基处理</t>
  </si>
  <si>
    <t>B213-01</t>
  </si>
  <si>
    <t>LWYGB21301</t>
  </si>
  <si>
    <t>软土处理</t>
  </si>
  <si>
    <t>LWYGB2130101</t>
  </si>
  <si>
    <t>抛石挤淤</t>
  </si>
  <si>
    <t>1．排水清淤 2．抛填片石 3．填塞垫平、压实</t>
  </si>
  <si>
    <t>LWYGB2130102</t>
  </si>
  <si>
    <t>砂垫层、砂砾垫层</t>
  </si>
  <si>
    <t>1．运料 2．铺料、整平 3．压实</t>
  </si>
  <si>
    <t>LWYGB2130103</t>
  </si>
  <si>
    <t>碎石垫层</t>
  </si>
  <si>
    <t>-04</t>
  </si>
  <si>
    <t>LWYGB2130104</t>
  </si>
  <si>
    <t>灰土垫层</t>
  </si>
  <si>
    <t>1．拌和 2．摊铺、整型 3．碾压 4．养生</t>
  </si>
  <si>
    <t>-05</t>
  </si>
  <si>
    <t>LWYGB2130105</t>
  </si>
  <si>
    <t>EPS（聚苯乙烯泡沫板）</t>
  </si>
  <si>
    <t>1．下承面清理平整 2．EPS 铺设 3．连接、固定 4．防水及护边等处理</t>
  </si>
  <si>
    <t>B213-03</t>
  </si>
  <si>
    <t>LWYGB21303</t>
  </si>
  <si>
    <t>膨胀土处理</t>
  </si>
  <si>
    <t>LWYGB2130301</t>
  </si>
  <si>
    <t>石灰土改良（10%石灰土）</t>
  </si>
  <si>
    <t>1．拌和 2．养生 3．碾压</t>
  </si>
  <si>
    <t>t</t>
  </si>
  <si>
    <t>LWYGB2130302</t>
  </si>
  <si>
    <t>水泥土改良（10%水泥土）</t>
  </si>
  <si>
    <t>LWYGB2130303</t>
  </si>
  <si>
    <t>松木桩夯打</t>
  </si>
  <si>
    <t>B213-03-04</t>
  </si>
  <si>
    <t>LWYGB21304</t>
  </si>
  <si>
    <t>水泥土改良（3%水泥土）</t>
  </si>
  <si>
    <t>B213-03-05</t>
  </si>
  <si>
    <t>LWYGB21305</t>
  </si>
  <si>
    <t>水泥土改良（4%水泥土）</t>
  </si>
  <si>
    <t>B213-03-06</t>
  </si>
  <si>
    <t>LWYGB21306</t>
  </si>
  <si>
    <t>水泥土改良（5%水泥土）</t>
  </si>
  <si>
    <t>B213-04</t>
  </si>
  <si>
    <t>路基沉陷处理</t>
  </si>
  <si>
    <t>LWYGB2130401</t>
  </si>
  <si>
    <t>注浆处治</t>
  </si>
  <si>
    <t>LWYGB2130401a</t>
  </si>
  <si>
    <t>深层注浆处治（h=2m压水泥浆，以水泥重量计）</t>
  </si>
  <si>
    <t>1．定位、钻孔、清孔 2．水泥浆拌和、灌注</t>
  </si>
  <si>
    <t>LWYGB2130401b</t>
  </si>
  <si>
    <t>深层注浆处治（h≤6m化学压浆，以水泥重量计）</t>
  </si>
  <si>
    <t>1．布孔、钻孔 2．制浆、压浆、封孔</t>
  </si>
  <si>
    <t>B213-04-01-c</t>
  </si>
  <si>
    <t>LWYGB2130401c</t>
  </si>
  <si>
    <t>M15水泥砂浆灌浆（不含钻孔）</t>
  </si>
  <si>
    <t>制浆、压浆、封孔</t>
  </si>
  <si>
    <t>B213-04-01-d</t>
  </si>
  <si>
    <t>LWYGB2130401d</t>
  </si>
  <si>
    <t>压浆水泥浆（不含钻孔）</t>
  </si>
  <si>
    <t>LWYGB2130402</t>
  </si>
  <si>
    <t>土工布</t>
  </si>
  <si>
    <t>1．下承面清理平整 2．土工材料铺设 3．搭接、缝接或粘接 4．铆固</t>
  </si>
  <si>
    <t>LWYGB2130403</t>
  </si>
  <si>
    <t>土工格栅</t>
  </si>
  <si>
    <t>LWYGB2130404</t>
  </si>
  <si>
    <t>土工格室</t>
  </si>
  <si>
    <t>B213-05</t>
  </si>
  <si>
    <t>Φ150mm钢管桩（不含压浆）</t>
  </si>
  <si>
    <t>构件制作、运输， 挖基坑、埋设、安装、回填</t>
  </si>
  <si>
    <t>钢管桩</t>
  </si>
  <si>
    <t>B213-06</t>
  </si>
  <si>
    <t>Φ89mm钢管桩（不含压浆）</t>
  </si>
  <si>
    <t>B213-07</t>
  </si>
  <si>
    <t>LWYGB21307</t>
  </si>
  <si>
    <t>Φ60mm钢管桩（不含压浆）</t>
  </si>
  <si>
    <t>B213-08</t>
  </si>
  <si>
    <t>LWYGB21308</t>
  </si>
  <si>
    <t>Φ50mm钢管桩（不含压浆）</t>
  </si>
  <si>
    <t>B214</t>
  </si>
  <si>
    <t>LWYGB214</t>
  </si>
  <si>
    <t>排水工程</t>
  </si>
  <si>
    <t>B214-01</t>
  </si>
  <si>
    <t>LWYGB21401</t>
  </si>
  <si>
    <t>边沟</t>
  </si>
  <si>
    <t>LWYGB2140101</t>
  </si>
  <si>
    <t>土质边沟</t>
  </si>
  <si>
    <t>扩挖整型</t>
  </si>
  <si>
    <t>LWYGB2140102</t>
  </si>
  <si>
    <t>浆砌片（块）石边沟</t>
  </si>
  <si>
    <t>LWYGB2140102a</t>
  </si>
  <si>
    <t>M7.5浆砌片石边沟</t>
  </si>
  <si>
    <t>1．扩挖整型 2．铺垫层 3．拌运砂浆 4．砌筑、伸缩缝设置、勾缝、抹面压顶、养生</t>
  </si>
  <si>
    <t>LWYGB2140102b</t>
  </si>
  <si>
    <t>M10浆砌片石边沟</t>
  </si>
  <si>
    <t>LWYGB2140103</t>
  </si>
  <si>
    <t>现浇混凝土边沟</t>
  </si>
  <si>
    <t>LWYGB2140103a</t>
  </si>
  <si>
    <t>现浇C20混凝土边沟</t>
  </si>
  <si>
    <t>1．扩挖整型 2．铺垫层 3．现浇混凝土 4．伸缩缝设置</t>
  </si>
  <si>
    <t>LWYGB2140103b</t>
  </si>
  <si>
    <t>现浇C25混凝土边沟</t>
  </si>
  <si>
    <t>-c</t>
  </si>
  <si>
    <t>LWYGB2140103c</t>
  </si>
  <si>
    <t>现浇C30混凝土边沟</t>
  </si>
  <si>
    <t>C30普通混凝土</t>
  </si>
  <si>
    <t>-d</t>
  </si>
  <si>
    <t>LWYGB2140103d</t>
  </si>
  <si>
    <t>现浇边沟钢筋</t>
  </si>
  <si>
    <t>1．钢筋制作、安装</t>
  </si>
  <si>
    <t>光圆、帯肋钢筋</t>
  </si>
  <si>
    <t>B214-01-03-e</t>
  </si>
  <si>
    <t>LWYGB2140103e</t>
  </si>
  <si>
    <t>现浇C35混凝土边沟</t>
  </si>
  <si>
    <t>C35普通混凝土</t>
  </si>
  <si>
    <t>LWYGB2140104</t>
  </si>
  <si>
    <t>浆砌混凝土预制块边沟</t>
  </si>
  <si>
    <t>LWYGB2140104a</t>
  </si>
  <si>
    <t>C20混凝土预制块边沟</t>
  </si>
  <si>
    <t>1．扩挖整型 2．铺垫层 3．预制、运输混凝 土块 4．拌运砂浆 5．砌筑勾缝 6．泄水管及伸缩缝 的设置 7．抹灰压顶</t>
  </si>
  <si>
    <t>LWYGB2140105</t>
  </si>
  <si>
    <t>钢筋混凝土盖板</t>
  </si>
  <si>
    <t>LWYGB2140105a</t>
  </si>
  <si>
    <t>C20混凝土预制块盖板（不含钢筋）</t>
  </si>
  <si>
    <t xml:space="preserve">1．混凝土盖板预制、运输 2．混凝土盖板安装 </t>
  </si>
  <si>
    <t>LWYGB2140105b</t>
  </si>
  <si>
    <t>C20混凝土预制块带孔盖板（不含钢筋）</t>
  </si>
  <si>
    <t>LWYGB2140105c</t>
  </si>
  <si>
    <t>水沟盖板预制钢筋</t>
  </si>
  <si>
    <t>1．钢筋制作安装</t>
  </si>
  <si>
    <t>帯肋钢筋</t>
  </si>
  <si>
    <t>LWYGB2140105d</t>
  </si>
  <si>
    <t>C30混凝土预制块盖板（不含钢筋）</t>
  </si>
  <si>
    <t>-e</t>
  </si>
  <si>
    <t>LWYGB2140105e</t>
  </si>
  <si>
    <t>C30混凝土预制块带孔盖板（不含钢筋）</t>
  </si>
  <si>
    <t>-06</t>
  </si>
  <si>
    <t>LWYGB2140106</t>
  </si>
  <si>
    <t>聚酯纤维盖板（400*600mm）</t>
  </si>
  <si>
    <t>1．盖板制作或成品采购 2．盖板安装</t>
  </si>
  <si>
    <t>块</t>
  </si>
  <si>
    <t>-07</t>
  </si>
  <si>
    <t>LWYGB2140107</t>
  </si>
  <si>
    <t>石质水沟</t>
  </si>
  <si>
    <t>打眼、爆破、清理、用手锤及钢钎将水沟断面修理到设计要求。</t>
  </si>
  <si>
    <t>-08</t>
  </si>
  <si>
    <t>LWYGB2140108</t>
  </si>
  <si>
    <t>封沟网片</t>
  </si>
  <si>
    <t>网片制作或成品采购安装</t>
  </si>
  <si>
    <t>-09</t>
  </si>
  <si>
    <t>LWYGB2140109</t>
  </si>
  <si>
    <t>更换圆井盖板（球铁防盗D600型）</t>
  </si>
  <si>
    <t>B214-02</t>
  </si>
  <si>
    <t>LWYGB21402</t>
  </si>
  <si>
    <t>截水沟</t>
  </si>
  <si>
    <t>LWYGB2140201</t>
  </si>
  <si>
    <t>浆砌片石截水沟</t>
  </si>
  <si>
    <t>LWYGB2140201a</t>
  </si>
  <si>
    <t>M7.5浆砌片石截水沟</t>
  </si>
  <si>
    <t>1．扩挖整型 2．铺垫层 3．拌运砂浆 4．砌筑勾缝 5．伸缩缝的设置 6．抹灰压顶、养生</t>
  </si>
  <si>
    <t>LWYGB2140201b</t>
  </si>
  <si>
    <t>M10浆砌片石截水沟</t>
  </si>
  <si>
    <t>LWYGB2140202</t>
  </si>
  <si>
    <t>浆砌混凝土预制块截水沟</t>
  </si>
  <si>
    <t>LWYGB2140202a</t>
  </si>
  <si>
    <t>C20混凝土预制块截水沟</t>
  </si>
  <si>
    <t>1．挖基整型 2．铺垫层 3．预制混凝土块 4．拌运砂浆 5．砌筑勾缝 6．泄水管及伸缩缝 的设置 7．抹灰压顶</t>
  </si>
  <si>
    <t>C20混凝土</t>
  </si>
  <si>
    <t>LWYGB2140203</t>
  </si>
  <si>
    <t>混凝土截水沟</t>
  </si>
  <si>
    <t>LWYGB2140203a</t>
  </si>
  <si>
    <t>现浇C25混凝土截水沟</t>
  </si>
  <si>
    <t>1．挖基整型 2．铺垫层 3．现浇混凝土 4．伸缩缝设置</t>
  </si>
  <si>
    <t>LWYGB2140203b</t>
  </si>
  <si>
    <t>现浇C20混凝土截水沟</t>
  </si>
  <si>
    <t>B214-02-03-c</t>
  </si>
  <si>
    <t>LWYGB2140203c</t>
  </si>
  <si>
    <t>现浇C20混凝土截水沟（泵送混凝土）</t>
  </si>
  <si>
    <t>LWYGB2140204</t>
  </si>
  <si>
    <t>C20片石混凝土截水沟</t>
  </si>
  <si>
    <t>B214-03</t>
  </si>
  <si>
    <t>LWYGB21403</t>
  </si>
  <si>
    <t>急流槽</t>
  </si>
  <si>
    <t>LWYGB2140301</t>
  </si>
  <si>
    <t>浆砌片石急流槽（沟）</t>
  </si>
  <si>
    <t>LWYGB2140301a</t>
  </si>
  <si>
    <t>M7.5浆砌片石急流槽</t>
  </si>
  <si>
    <t>1．扩挖整型 2．铺垫层 3．拌运砂浆、片石 4．砌筑勾缝 5．伸缩缝的设置 6．抹灰压顶养生</t>
  </si>
  <si>
    <t>LWYGB2140301b</t>
  </si>
  <si>
    <t>M10浆砌片石急流槽</t>
  </si>
  <si>
    <t>LWYGB2140302</t>
  </si>
  <si>
    <t>现浇混凝土急流槽</t>
  </si>
  <si>
    <t>LWYGB2140302a</t>
  </si>
  <si>
    <t>现浇C25混凝土急流槽</t>
  </si>
  <si>
    <t>1．扩挖整型 2．铺垫层 3．现浇混凝土 4．砌筑勾缝 5．伸缩缝的设置 6．抹灰压顶、养生</t>
  </si>
  <si>
    <t>LWYGB2140302b</t>
  </si>
  <si>
    <t>现浇C20混凝土急流槽</t>
  </si>
  <si>
    <t>1．扩挖整型 2．铺垫层 3．现浇混凝土 4．砌筑勾缝 5．伸缩缝的设置 6．抹灰压顶养生</t>
  </si>
  <si>
    <t>LWYGB2140303</t>
  </si>
  <si>
    <t>PVC管急流槽(Φ315mmPVC)</t>
  </si>
  <si>
    <t>1．挖基、回填 2．安装 PVC 管</t>
  </si>
  <si>
    <t>LWYGB2140304</t>
  </si>
  <si>
    <t>C20片石混凝土急流槽</t>
  </si>
  <si>
    <t>1．扩挖整型 2．铺垫层 3．拌匀砂浆、片石 4．砌筑勾缝 5．伸缩缝的设置 6．抹灰压顶养生</t>
  </si>
  <si>
    <t>B214-04</t>
  </si>
  <si>
    <t>LWYGB21404</t>
  </si>
  <si>
    <t>盲沟</t>
  </si>
  <si>
    <t>LWYGB2140401</t>
  </si>
  <si>
    <t>40×40cm</t>
  </si>
  <si>
    <t>1．挖基整型 2．铺设垫层 3．砌筑 4．土工材料设置、管 材埋设或铺砂砾反滤层 5．回填</t>
  </si>
  <si>
    <t>LWYGB2140402</t>
  </si>
  <si>
    <t>60×60cm</t>
  </si>
  <si>
    <t>LWYGB2140403</t>
  </si>
  <si>
    <t>80×90cm</t>
  </si>
  <si>
    <t>LWYGB2140404</t>
  </si>
  <si>
    <t>80×100cm</t>
  </si>
  <si>
    <t>LWYGB2140405</t>
  </si>
  <si>
    <t>40×60cm</t>
  </si>
  <si>
    <t>B214-05</t>
  </si>
  <si>
    <t>LWYGB21405</t>
  </si>
  <si>
    <t>路堑坡体排水(ф100mmPVC管，含钻孔)</t>
  </si>
  <si>
    <t>1．钻孔 2．安装PVC 管</t>
  </si>
  <si>
    <t>B214-07</t>
  </si>
  <si>
    <t>LWYGB21407</t>
  </si>
  <si>
    <t>渗沟</t>
  </si>
  <si>
    <t>LWYGB2140701</t>
  </si>
  <si>
    <t>60×80cm渗沟</t>
  </si>
  <si>
    <t>LWYGB2140702</t>
  </si>
  <si>
    <t>80×110cm渗沟</t>
  </si>
  <si>
    <t>LWYGB2140703</t>
  </si>
  <si>
    <t>80×160cm渗沟</t>
  </si>
  <si>
    <t>B214-07-04</t>
  </si>
  <si>
    <t>LWYGB2140704</t>
  </si>
  <si>
    <t>横向盲沟（0.1*0.2m）</t>
  </si>
  <si>
    <t>B214-07-05</t>
  </si>
  <si>
    <t>LWYGB2140705</t>
  </si>
  <si>
    <t>支撑渗沟（含土工布、碎石、片、块石）</t>
  </si>
  <si>
    <t>B214-08</t>
  </si>
  <si>
    <t>LWYGB21408</t>
  </si>
  <si>
    <t>泄水管</t>
  </si>
  <si>
    <t>LWYGB2140801</t>
  </si>
  <si>
    <t>ф80mmPVC管泄水管</t>
  </si>
  <si>
    <t>测量放样布孔；操作平台搭设；钻孔机具安装、钻孔、清孔、移动、拆除；套管装拔。</t>
  </si>
  <si>
    <t>B214-09</t>
  </si>
  <si>
    <t>LWYGB21409</t>
  </si>
  <si>
    <t>集水井</t>
  </si>
  <si>
    <t>测量放样挖基坑；砼浇筑</t>
  </si>
  <si>
    <t>钢筋、砼材料</t>
  </si>
  <si>
    <t>B214-10</t>
  </si>
  <si>
    <t>LWYGB21410</t>
  </si>
  <si>
    <t>安装φ50mmPVC管（含钻孔）</t>
  </si>
  <si>
    <t>B215</t>
  </si>
  <si>
    <t>LWYGB215</t>
  </si>
  <si>
    <t>护坡、护面墙</t>
  </si>
  <si>
    <t>B215-01</t>
  </si>
  <si>
    <t>LWYGB21501</t>
  </si>
  <si>
    <t>钢筋</t>
  </si>
  <si>
    <t>LWYGB2150101</t>
  </si>
  <si>
    <t>光圆钢筋（网）</t>
  </si>
  <si>
    <t>钢筋制作安装</t>
  </si>
  <si>
    <t>光圆钢筋</t>
  </si>
  <si>
    <t>LWYGB2150102</t>
  </si>
  <si>
    <t>带肋钢筋（网）</t>
  </si>
  <si>
    <t>LWYGB2150103</t>
  </si>
  <si>
    <t>拉杆</t>
  </si>
  <si>
    <t>1．拉杆制作安装 2．注浆 3．拉杆防锈处理</t>
  </si>
  <si>
    <t>LWYGB2150104</t>
  </si>
  <si>
    <t>锚杆</t>
  </si>
  <si>
    <t>LWYGB2150104a</t>
  </si>
  <si>
    <t>锚杆（边坡高度20m以内）</t>
  </si>
  <si>
    <t>1．钻孔、清孔 2．锚杆制作安装 3．注浆 4．张拉 5．抗拔力试验</t>
  </si>
  <si>
    <t>LWYGB2150104b</t>
  </si>
  <si>
    <t>锚杆（边坡高度20m以上）</t>
  </si>
  <si>
    <t>B215-02</t>
  </si>
  <si>
    <t>LWYGB21502</t>
  </si>
  <si>
    <t>生态植被护坡</t>
  </si>
  <si>
    <t>LWYGB2150201</t>
  </si>
  <si>
    <t>播种草籽</t>
  </si>
  <si>
    <t>1．修整边坡、铺设 表土 2．播草籽 3．养护
4．保养达到规定成活率</t>
  </si>
  <si>
    <t>LWYGB2150202</t>
  </si>
  <si>
    <t>铺（植）草皮</t>
  </si>
  <si>
    <t>1．修整边坡、铺设 表土 2．铺设草皮 3．养护4．保养达到规定成活率</t>
  </si>
  <si>
    <t>LWYGB2150203</t>
  </si>
  <si>
    <t>播植（喷播）草灌</t>
  </si>
  <si>
    <t>1．修整边坡、铺设 表土 2．播植（喷播）草灌 3．养护 4．保养达到规定成活率</t>
  </si>
  <si>
    <t>LWYGB2150204</t>
  </si>
  <si>
    <t>三维植被网喷播植草</t>
  </si>
  <si>
    <t>1．平整坡面、挂网 2．回填土、喷播草籽 3．覆盖无纺土工布 4．保养达到规定成活率</t>
  </si>
  <si>
    <t>LWYGB2150205</t>
  </si>
  <si>
    <t>挂铁丝网客土喷（混）植草（6cm）</t>
  </si>
  <si>
    <t>1．土、改良剂（混 合）种子拌和 2．边坡找平、拍实 3．网的制作及锚固、 喷播4．保养达到规定成活率</t>
  </si>
  <si>
    <t>LWYGB2150206</t>
  </si>
  <si>
    <t>挂镀锌网客土喷（混）植草</t>
  </si>
  <si>
    <t>LWYGB2150206a</t>
  </si>
  <si>
    <t>6cm厚</t>
  </si>
  <si>
    <t>LWYGB2150206b</t>
  </si>
  <si>
    <t>8cm厚</t>
  </si>
  <si>
    <t>LWYGB2150206c</t>
  </si>
  <si>
    <t>10cm厚</t>
  </si>
  <si>
    <t>LWYGB2150207</t>
  </si>
  <si>
    <t>土工格室植草</t>
  </si>
  <si>
    <t>1．挖槽、清底、找 平、混凝土浇筑 2．格室安装、铺种 植土、播草籽、拍实 3．养护4．保养达到规定成活率</t>
  </si>
  <si>
    <t>LWYGB2150208</t>
  </si>
  <si>
    <t>植生袋植草</t>
  </si>
  <si>
    <t>1．找坡、拍实 2．灌袋、摆放、拍实 3．养护4．保养达到规定成活率</t>
  </si>
  <si>
    <t>LWYGB2150209</t>
  </si>
  <si>
    <t>路堑挂三维植被网</t>
  </si>
  <si>
    <t>挂网、植草</t>
  </si>
  <si>
    <t>B215-04</t>
  </si>
  <si>
    <t>LWYGB21504</t>
  </si>
  <si>
    <t>浆砌片（块）石护坡</t>
  </si>
  <si>
    <t>LWYGB2150401</t>
  </si>
  <si>
    <t>满砌护坡</t>
  </si>
  <si>
    <t>LWYGB2150401a</t>
  </si>
  <si>
    <t>M7.5浆砌片石满铺护坡</t>
  </si>
  <si>
    <t>1．整修边坡 2．挖槽 3．铺筑垫层、铺设 滤水层、制作安装沉降缝、泄水孔 4．砌筑、勾缝</t>
  </si>
  <si>
    <t>LWYGB2150401b</t>
  </si>
  <si>
    <t>M7.5浆砌块石满铺护坡</t>
  </si>
  <si>
    <t>LWYGB2150402</t>
  </si>
  <si>
    <t>骨架护坡</t>
  </si>
  <si>
    <t>LWYGB2150402a</t>
  </si>
  <si>
    <t>M7.5浆砌片石骨架护坡</t>
  </si>
  <si>
    <t>LWYGB2150402b</t>
  </si>
  <si>
    <t>M7.5浆砌块石骨架护坡</t>
  </si>
  <si>
    <t>LWYGB2150402c</t>
  </si>
  <si>
    <t>M10浆砌片石骨架护坡</t>
  </si>
  <si>
    <t>B215-05</t>
  </si>
  <si>
    <t>LWYGB21505</t>
  </si>
  <si>
    <t>混凝土护坡</t>
  </si>
  <si>
    <t>LWYGB2150501</t>
  </si>
  <si>
    <t>现浇混凝土护坡</t>
  </si>
  <si>
    <t>LWYGB2150501a</t>
  </si>
  <si>
    <t>现浇C20混凝土骨架式护坡</t>
  </si>
  <si>
    <t>1．整修边坡 2．浇筑 3．铺筑垫层、铺设 滤水层、制作安装沉降缝、泄水孔</t>
  </si>
  <si>
    <t>LWYGB2150501b</t>
  </si>
  <si>
    <t>现浇C25混凝土骨架式护坡</t>
  </si>
  <si>
    <t>LWYGB2150501c</t>
  </si>
  <si>
    <t>现浇C30混凝土骨架式护坡</t>
  </si>
  <si>
    <t>C30混凝土</t>
  </si>
  <si>
    <t>LWYGB2150501d</t>
  </si>
  <si>
    <t>现浇C40混凝土骨架式护坡</t>
  </si>
  <si>
    <t>C40混凝土</t>
  </si>
  <si>
    <t>LWYGB2150501e</t>
  </si>
  <si>
    <t>现浇C15混凝土满铺式护坡（含垫层）</t>
  </si>
  <si>
    <t>C15混凝土</t>
  </si>
  <si>
    <t>-f</t>
  </si>
  <si>
    <t>LWYGB2150501f</t>
  </si>
  <si>
    <t>现浇C20混凝土满铺式护坡（含垫层）</t>
  </si>
  <si>
    <t>-g</t>
  </si>
  <si>
    <t>LWYGB2150501g</t>
  </si>
  <si>
    <t>现浇C25混凝土踏步</t>
  </si>
  <si>
    <t>1．整修边坡 2．浇筑</t>
  </si>
  <si>
    <t>B215-05-01-h</t>
  </si>
  <si>
    <t>现浇C20混凝土踏步</t>
  </si>
  <si>
    <t>LWYGB2150502</t>
  </si>
  <si>
    <t>C20混凝土预制块护坡</t>
  </si>
  <si>
    <t>1．整修边坡 2．预制、安装混凝土块 3．铺筑垫层、铺设 滤水层、制作安装沉降缝、泄水孔</t>
  </si>
  <si>
    <t>B215-05-04</t>
  </si>
  <si>
    <t>LWYGB2150504</t>
  </si>
  <si>
    <t>C25混凝土预制块护坡</t>
  </si>
  <si>
    <t>B215-06</t>
  </si>
  <si>
    <t>LWYGB21506</t>
  </si>
  <si>
    <t>护面墙</t>
  </si>
  <si>
    <t>LWYGB2150601</t>
  </si>
  <si>
    <t>浆砌片（块）石护面墙</t>
  </si>
  <si>
    <t>LWYGB2150601a</t>
  </si>
  <si>
    <t>M7.5浆砌片石护面墙</t>
  </si>
  <si>
    <t>1．整修边坡 2．基坑开挖、清理及回填 3．砌筑、勾缝、抹 灰压顶 4．铺筑垫层、铺设 滤水层、制作安装沉降缝、泄水孔</t>
  </si>
  <si>
    <t>LWYGB2150601b</t>
  </si>
  <si>
    <t>M10浆砌片石护面墙</t>
  </si>
  <si>
    <t>LWYGB2150602</t>
  </si>
  <si>
    <t>混凝土护面墙</t>
  </si>
  <si>
    <t>LWYGB2150602a</t>
  </si>
  <si>
    <t>C15混凝土护面墙</t>
  </si>
  <si>
    <t>1．整修边坡 2．基坑开挖、清理及回填 3．浇筑混凝土 4．铺筑垫层、铺设 滤水层、制作安装沉降缝、泄水孔</t>
  </si>
  <si>
    <t>LWYGB2150602b</t>
  </si>
  <si>
    <t>C20混凝土预制块护面墙</t>
  </si>
  <si>
    <t>B215-06-02-c</t>
  </si>
  <si>
    <t>LWYGB2150602c</t>
  </si>
  <si>
    <t>C15片石混凝土护面墙</t>
  </si>
  <si>
    <t>C15片石混凝土（不含片石）</t>
  </si>
  <si>
    <t>LWYGB2150603</t>
  </si>
  <si>
    <t>浆砌混凝土预制块护面墙</t>
  </si>
  <si>
    <t>1．整修边坡 2．基坑开挖、清理及回填 3．混凝土块预制、运输 4．砌筑混凝土预制块、勾缝、抹灰压顶 5．铺筑垫层、铺设 滤水层、制作安装沉降缝、泄水孔</t>
  </si>
  <si>
    <t>LWYGB2150604</t>
  </si>
  <si>
    <t>坡脚沙袋反压</t>
  </si>
  <si>
    <t>1、装沙，搬运 2、放置、平整</t>
  </si>
  <si>
    <t>B215-07</t>
  </si>
  <si>
    <t>LWYGB21507</t>
  </si>
  <si>
    <t>封面防护</t>
  </si>
  <si>
    <t>1．坡体表面处理 2．混凝土分层封面 3．设置伸缩缝 4．边坡封顶 5．排水</t>
  </si>
  <si>
    <t>B215-08</t>
  </si>
  <si>
    <t>LWYGB21508</t>
  </si>
  <si>
    <t>捶面防护</t>
  </si>
  <si>
    <t>1．坡体表面处理 2．多合土捶面 3．设置伸缩缝 4．边坡封顶 5．排水</t>
  </si>
  <si>
    <t>B215-09</t>
  </si>
  <si>
    <t>LWYGB21509</t>
  </si>
  <si>
    <t>护面墙、挡土墙等料石镶面（2.5cm厚）</t>
  </si>
  <si>
    <t>1．整修边坡 2．基坑开挖、清理及回填 3．砌筑料石、勾缝、抹灰压顶</t>
  </si>
  <si>
    <t>B215-10</t>
  </si>
  <si>
    <t>LWYGB21510</t>
  </si>
  <si>
    <t>坡面裂缝修补（8%石灰土）</t>
  </si>
  <si>
    <t>清理、修补</t>
  </si>
  <si>
    <t>B216</t>
  </si>
  <si>
    <t>LWYGB216</t>
  </si>
  <si>
    <t>挡土墙</t>
  </si>
  <si>
    <t>B216-01</t>
  </si>
  <si>
    <t>LWYGB21601</t>
  </si>
  <si>
    <t>砌体挡土墙</t>
  </si>
  <si>
    <t>LWYGB2160101</t>
  </si>
  <si>
    <t>浆砌片（块）石挡土墙</t>
  </si>
  <si>
    <t>LWYGB2160101a</t>
  </si>
  <si>
    <t>M7.5浆砌片石挡土墙</t>
  </si>
  <si>
    <t>1．围堰排水 2．基坑开挖、清理回填 3．砌石、勾缝 4．沉降缝填塞、铺 设滤水层、制作安装泄水孔 5．抹灰压顶 6．墙背回填</t>
  </si>
  <si>
    <t>LWYGB2160101b</t>
  </si>
  <si>
    <t>M7.5浆砌块石挡土墙</t>
  </si>
  <si>
    <t>LWYGB2160101c</t>
  </si>
  <si>
    <t>M10浆砌片石挡土墙</t>
  </si>
  <si>
    <t>LWYGB2160102</t>
  </si>
  <si>
    <t>浆砌料石挡土墙</t>
  </si>
  <si>
    <t>LWYGB2160103</t>
  </si>
  <si>
    <t>浆砌混凝土块挡土墙</t>
  </si>
  <si>
    <t>1．围堰排水 2．基坑开挖、清理及回填 3．预制、运输混凝 土块4．砌筑混凝土块、勾缝
5．沉降缝填塞、铺 设滤水层、制作安装泄水孔 6．抹灰压顶 7．墙背回填</t>
  </si>
  <si>
    <t>LWYGB2160104</t>
  </si>
  <si>
    <t>干砌片（块）石挡土墙</t>
  </si>
  <si>
    <t>1．围堰排水 2．基坑开挖、清理及回填 3．砌石 4．沉降缝填塞、铺 设滤水层、制作安装泄水孔 5．抹灰压顶 6．墙背回填</t>
  </si>
  <si>
    <t>B216-02</t>
  </si>
  <si>
    <t>LWYGB21602</t>
  </si>
  <si>
    <t>混凝土挡土墙</t>
  </si>
  <si>
    <t>LWYGB2160201</t>
  </si>
  <si>
    <t>C20混凝土挡土墙</t>
  </si>
  <si>
    <t>1．围堰排水 2．基坑开挖、清理及回填 3．搭、拆脚手架 4．浇筑混凝土 5．沉降缝、伸缩缝 填塞、铺筑滤水层、 制作安装泄水孔 6．墙背回填</t>
  </si>
  <si>
    <t>LWYGB2160202</t>
  </si>
  <si>
    <t>C15片石混凝土挡土墙</t>
  </si>
  <si>
    <t>LWYGB2160203</t>
  </si>
  <si>
    <t>C20片石混凝土挡土墙</t>
  </si>
  <si>
    <t>C20片石混凝土（不含片石）</t>
  </si>
  <si>
    <t>LWYGB2160204</t>
  </si>
  <si>
    <t>C25片石混凝土挡土墙</t>
  </si>
  <si>
    <t>C25片石混凝土（不含片石）</t>
  </si>
  <si>
    <t>LWYGB2160205</t>
  </si>
  <si>
    <t>C25混凝土八字墙</t>
  </si>
  <si>
    <t>B216-02-06</t>
  </si>
  <si>
    <t>LWYGB2160206</t>
  </si>
  <si>
    <t>现浇C15混凝土垫层</t>
  </si>
  <si>
    <t>清理下承面、湿润；模板架设和拆除；拌和、运输；摊铺、振捣、抹平；养护</t>
  </si>
  <si>
    <t>B216-02-07</t>
  </si>
  <si>
    <t>LWYGB2160207</t>
  </si>
  <si>
    <t>C30混凝土挡土墙</t>
  </si>
  <si>
    <t>B219</t>
  </si>
  <si>
    <t>LWYGB219</t>
  </si>
  <si>
    <t>喷射混凝土和喷浆边坡防护</t>
  </si>
  <si>
    <t>B219-02</t>
  </si>
  <si>
    <t>LWYGB21902</t>
  </si>
  <si>
    <t>坡面防护</t>
  </si>
  <si>
    <t>LWYGB2190201</t>
  </si>
  <si>
    <t>喷射混凝土防护</t>
  </si>
  <si>
    <t>LWYGB2190201a</t>
  </si>
  <si>
    <t>喷射C20混凝土（边坡高度20m以内）</t>
  </si>
  <si>
    <t>1．整修边坡 2．砂浆或混凝土制备 3．喷砂浆或混凝土 4．养生</t>
  </si>
  <si>
    <t>C20喷射混凝土</t>
  </si>
  <si>
    <t>LWYGB2190201b</t>
  </si>
  <si>
    <t>喷射C20混凝土（边坡高度20m以上）</t>
  </si>
  <si>
    <t>LWYGB2190201c</t>
  </si>
  <si>
    <t>喷射C25混凝土（边坡高度20m以内）</t>
  </si>
  <si>
    <t>C25喷射混凝土</t>
  </si>
  <si>
    <t>LWYGB2190201d</t>
  </si>
  <si>
    <t>喷射C25混凝土（边坡高度20m以上）</t>
  </si>
  <si>
    <t>LWYGB2190202</t>
  </si>
  <si>
    <t>喷射水泥砂浆防护</t>
  </si>
  <si>
    <t>B219-03</t>
  </si>
  <si>
    <t>LWYGB21903</t>
  </si>
  <si>
    <t>锚杆框架梁护坡（不含锚杆）</t>
  </si>
  <si>
    <t>LWYGB2190301</t>
  </si>
  <si>
    <t>C25混凝土（边坡高度20m以内）</t>
  </si>
  <si>
    <t>1．基坑开挖、清理及回填 2．模板制作安装
3．砼拌和、运输和浇筑</t>
  </si>
  <si>
    <t>LWYGB2190302</t>
  </si>
  <si>
    <t>C25混凝土（边坡高度20m以上）</t>
  </si>
  <si>
    <t>B220</t>
  </si>
  <si>
    <t>LWYGB220</t>
  </si>
  <si>
    <t>预应力锚索边坡加固</t>
  </si>
  <si>
    <t>B220-01</t>
  </si>
  <si>
    <t>LWYGB22001</t>
  </si>
  <si>
    <t>预应力锚索</t>
  </si>
  <si>
    <t>1．整修边坡 2．钻孔、清孔 3．锚索制作安装4．张拉 5．注浆 7．锚固、封端 8．抗拔力试验</t>
  </si>
  <si>
    <t>钢绞线</t>
  </si>
  <si>
    <t>B220-02</t>
  </si>
  <si>
    <t>LWYGB22002</t>
  </si>
  <si>
    <t>C30混凝土锚固板</t>
  </si>
  <si>
    <t>1．整修边坡 2．钢筋制作安装 3．现浇混凝土或预制、安装构件 4．养护</t>
  </si>
  <si>
    <t>B222</t>
  </si>
  <si>
    <t>LWYGB222</t>
  </si>
  <si>
    <t>柔性防护网</t>
  </si>
  <si>
    <t>B222-01</t>
  </si>
  <si>
    <t>LWYGB22201</t>
  </si>
  <si>
    <t>主动防护网</t>
  </si>
  <si>
    <t>1．锚杆钻孔 2．锚杆制作安装 3．砂浆锚固 4．挂网、缠绕钢丝 绳、连接紧固件</t>
  </si>
  <si>
    <t>B222-02</t>
  </si>
  <si>
    <t>LWYGB22202</t>
  </si>
  <si>
    <t>被动防护网</t>
  </si>
  <si>
    <t>1．钢柱基础钻孔 2．挖槽、安装钢柱 3．水泥砂浆锚固 4．安装防护网、辅 件固定</t>
  </si>
  <si>
    <t>B223</t>
  </si>
  <si>
    <t>LWYGB223</t>
  </si>
  <si>
    <t>河道防护</t>
  </si>
  <si>
    <t>B223-05</t>
  </si>
  <si>
    <t>LWYGB22305</t>
  </si>
  <si>
    <t>M7.5浆砌片石锥（护）坡</t>
  </si>
  <si>
    <t>1．围堰排水 2．挖基、铺垫层 3．砌筑、勾缝、养生 4．回填、夯实</t>
  </si>
  <si>
    <t>B223-06</t>
  </si>
  <si>
    <t>LWYGB22306</t>
  </si>
  <si>
    <t>干砌片（块）石</t>
  </si>
  <si>
    <t>B223-07</t>
  </si>
  <si>
    <t>LWYGB22307</t>
  </si>
  <si>
    <t>抛片石</t>
  </si>
  <si>
    <t>B223-08</t>
  </si>
  <si>
    <t>LWYGB22308</t>
  </si>
  <si>
    <t>抛石笼</t>
  </si>
  <si>
    <t>1．排水清淤 2．石笼制作 3．抛石笼 4．填塞垫平、压实</t>
  </si>
  <si>
    <t>B223-09</t>
  </si>
  <si>
    <t>LWYGB22309</t>
  </si>
  <si>
    <t>C25混凝土护岸</t>
  </si>
  <si>
    <t>1．拆除破损部分 2．围堰抽排水 3．挖基、垫层铺设 4．钢筋制作安装及混凝土浇筑、养生 5．基坑回填、夯实</t>
  </si>
  <si>
    <t>B223-10</t>
  </si>
  <si>
    <t>LWYGB22310</t>
  </si>
  <si>
    <t>C20混凝土护岸</t>
  </si>
  <si>
    <t>B223-11</t>
  </si>
  <si>
    <t>LWYGB22311</t>
  </si>
  <si>
    <t>草袋围堰（1m高）</t>
  </si>
  <si>
    <t>人工挖土、填筑铺草、夯实土坝、拆除清理</t>
  </si>
  <si>
    <t>B223-12</t>
  </si>
  <si>
    <t>LWYGB22312</t>
  </si>
  <si>
    <t>钢板桩围堰（H=2m）</t>
  </si>
  <si>
    <t>安拆打桩机、导桩、木支撑、钢板桩拼组、移拔</t>
  </si>
  <si>
    <t>钢板桩</t>
  </si>
  <si>
    <t>B223-13</t>
  </si>
  <si>
    <t>LWYGB22313</t>
  </si>
  <si>
    <t>钢板桩围堰（H=4m）</t>
  </si>
  <si>
    <t>B224</t>
  </si>
  <si>
    <t>LWYGB224</t>
  </si>
  <si>
    <t>C15混凝土现浇路基掏空填充</t>
  </si>
  <si>
    <t>开挖、运输、回填、压实</t>
  </si>
  <si>
    <t>B225</t>
  </si>
  <si>
    <t>LWYGB225</t>
  </si>
  <si>
    <t>C20素混凝土锥坡掏空填充</t>
  </si>
  <si>
    <t>C20素混凝土</t>
  </si>
  <si>
    <t>B226</t>
  </si>
  <si>
    <t>LWYGB226</t>
  </si>
  <si>
    <t>C20片石混凝土现浇路基掏空填充</t>
  </si>
  <si>
    <t>小 计</t>
  </si>
  <si>
    <t>工程范围：第2标段（衡阳项目部（2标：G72泉南K785+997-K865+354；G0421许广K874+215-945+312；S71常祁K391+570-K423+693；S71华常K311+690-K391+570）</t>
  </si>
  <si>
    <t>工程范围：第2标段（衡阳项目部：G72泉南K785+997-K865+354；G0421许广K874+215-945+312；S71常祁K391+570-K423+693；S71华常K311+690-K391+570）</t>
  </si>
  <si>
    <t>分公司
结算单价</t>
  </si>
  <si>
    <t>成本指导单价</t>
  </si>
  <si>
    <t>工程范围：第3标段（湘潭项目部：G60沪昆K1054+400-K1152+399；S01韶山K0+000-K2+771；S01宁韶K57+642-K68+166；G0421许广K722+242--K874+215）</t>
  </si>
  <si>
    <t>工程范围：第4标段（湘西项目部：G56常吉K1191+665-K1237+870；G56杭瑞吉怀K1237+870-K1272+449；G56凤大K1272+449-K1304+799；G65吉茶K2001+000-K2065+946；G65包茂吉怀K2100+321-K2109+300）</t>
  </si>
  <si>
    <t>工程范围：第5标段（湘西项目部：S10张花K33+850-K147+592；S99龙吉K23+200-K176+651；G5515张南K135+900-K159+100）</t>
  </si>
  <si>
    <t>工程范围：第6标段（怀化项目部：G65包茂K2109+300-K2381+125）</t>
  </si>
  <si>
    <t>工程范围：第7标段（怀化项目部：G60沪昆K1368+400-K1523+299；S97绕城K0-K23+579；S50新溆K213+390-253+719）</t>
  </si>
  <si>
    <t>工程范围：第8标段（娄底项目部：S71华常K229+000-K264+840、K274+690-K311+690；G60沪昆K1152+399-K1193+199；S70娄新K0+900-K135+113；S50新溆K199+542-K213+390）</t>
  </si>
  <si>
    <t>工程范围：第9标段（邵阳项目部：S75邵坪K0+000-K35+232；G60沪昆K1193+199-K1368+400；S91洞城K0-K1；S91洞城K1+000-K35+506；G59呼北K2022+126-K2087+991）</t>
  </si>
  <si>
    <t>工程范围：第10标段（邵阳项目部：S91洞城K35+506-K85+256；S86武靖K0+000-K51+231）</t>
  </si>
  <si>
    <t>工程范围：第11标段（长沙项目部：G0422武深K242+027-K321+757；G6021杭长K671+500-K720+644）</t>
  </si>
  <si>
    <t>工程范围：第12标段（长沙项目部：G4京港澳K1444+300-K1492+788；G0401长沙绕城K0+000-K13+122、K27+012-K38+806；G0421许广K660+690-K722+242；G5517长常北线K0+000-K49+830；G5513长益K13+700–K76+000）</t>
  </si>
  <si>
    <t>工程范围：第13标段（株洲项目部：株洲项目部：S5202醴易K0+000-K51+080；G0422武深K321+757-K552+057；G72泉南K640+000-K722+275；G1517炎陵炎睦K698+000-K727+949；永州、郴州地区高速全线服务区）</t>
  </si>
  <si>
    <t>工程范围：第13标段（株洲项目部：S5202醴易K0+000-K51+080；G0422武深K321+757-K552+057；G72泉南K640+000-K722+275；G1517炎陵炎睦K698+000-K727+949；永州、郴州地区高速全线服务区）</t>
  </si>
  <si>
    <t>工程范围：第14标段（岳阳项目部：G4京港澳K1310+000-K1444+300；G56杭瑞高速K759+718-K833+500；S71华常高速K0+006-K13+500；G0422武深高速K169+000-K242+067；G0421许广高速K559+080-K660+697）</t>
  </si>
  <si>
    <t>工程范围：第15标段（常德项目部：常张高速K149+083—K225+829；常吉高速K1016+139-K1191+665；德安高速K1939+840-K1975+791）</t>
  </si>
  <si>
    <t>工程范围：第16标段（益阳项目部：平洞高速益马段K194+380-K252+280；平洞高速马安段K252+280-K319+694；德安高速益阳段K1975+791-K2035+145）</t>
  </si>
  <si>
    <t>工程范围：第17标段（益阳项目部：华常高速益娄段K158+912-K229+000；华常高速益南沅江南段K41+856-K128+586；长益复线K31+784-K47+078、K174+200-K177+200）</t>
  </si>
  <si>
    <t>工程范围：第18标段（张家界项目部：常张高速张家界段K225+829-K308+994；张南高速张家界段K0+479-K66+839；张花高速张家界段K19+889-K33+850）</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</si>
</sst>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 "/>
    <numFmt numFmtId="177" formatCode="0.00_);[Red]\(0.00\)"/>
    <numFmt numFmtId="178" formatCode="0.00_ ;[Red]\-0.00\ "/>
    <numFmt numFmtId="179" formatCode="0_);[Red]\(0\)"/>
    <numFmt numFmtId="180" formatCode="0_ "/>
  </numFmts>
  <fonts count="45">
    <font>
      <sz val="11"/>
      <color theme="1"/>
      <name val="等线"/>
      <charset val="134"/>
      <scheme val="minor"/>
    </font>
    <font>
      <sz val="9"/>
      <color theme="1"/>
      <name val="宋体"/>
      <charset val="134"/>
    </font>
    <font>
      <sz val="9"/>
      <name val="宋体"/>
      <charset val="134"/>
    </font>
    <font>
      <sz val="8"/>
      <color theme="1"/>
      <name val="宋体"/>
      <charset val="134"/>
    </font>
    <font>
      <sz val="16"/>
      <name val="黑体"/>
      <charset val="134"/>
    </font>
    <font>
      <sz val="18"/>
      <name val="黑体"/>
      <charset val="134"/>
    </font>
    <font>
      <sz val="9"/>
      <name val="黑体"/>
      <charset val="134"/>
    </font>
    <font>
      <sz val="9"/>
      <color theme="1"/>
      <name val="黑体"/>
      <charset val="134"/>
    </font>
    <font>
      <b/>
      <sz val="9"/>
      <name val="宋体"/>
      <charset val="134"/>
    </font>
    <font>
      <b/>
      <sz val="9"/>
      <color theme="1"/>
      <name val="宋体"/>
      <charset val="134"/>
    </font>
    <font>
      <sz val="18"/>
      <color theme="1"/>
      <name val="黑体"/>
      <charset val="134"/>
    </font>
    <font>
      <sz val="11"/>
      <color theme="1"/>
      <name val="黑体"/>
      <charset val="134"/>
    </font>
    <font>
      <sz val="11"/>
      <color theme="1"/>
      <name val="宋体"/>
      <charset val="134"/>
    </font>
    <font>
      <b/>
      <sz val="11"/>
      <color theme="1"/>
      <name val="宋体"/>
      <charset val="134"/>
    </font>
    <font>
      <sz val="11"/>
      <color rgb="FF000000"/>
      <name val="等线"/>
      <charset val="134"/>
    </font>
    <font>
      <sz val="26"/>
      <color rgb="FF000000"/>
      <name val="黑体"/>
      <charset val="134"/>
    </font>
    <font>
      <sz val="14"/>
      <color rgb="FF000000"/>
      <name val="宋体"/>
      <charset val="134"/>
    </font>
    <font>
      <sz val="16"/>
      <color rgb="FF000000"/>
      <name val="宋体"/>
      <charset val="134"/>
    </font>
    <font>
      <sz val="18"/>
      <color rgb="FF000000"/>
      <name val="宋体"/>
      <charset val="134"/>
    </font>
    <font>
      <sz val="24"/>
      <color rgb="FF000000"/>
      <name val="黑体"/>
      <charset val="134"/>
    </font>
    <font>
      <sz val="14"/>
      <name val="宋体"/>
      <charset val="134"/>
    </font>
    <font>
      <sz val="14"/>
      <color rgb="FF000000"/>
      <name val="等线"/>
      <charset val="134"/>
    </font>
    <font>
      <sz val="11"/>
      <color rgb="FF9C6500"/>
      <name val="等线"/>
      <charset val="0"/>
      <scheme val="minor"/>
    </font>
    <font>
      <sz val="11"/>
      <color rgb="FF9C0006"/>
      <name val="等线"/>
      <charset val="0"/>
      <scheme val="minor"/>
    </font>
    <font>
      <sz val="11"/>
      <color theme="1"/>
      <name val="等线"/>
      <charset val="0"/>
      <scheme val="minor"/>
    </font>
    <font>
      <b/>
      <sz val="11"/>
      <color theme="3"/>
      <name val="等线"/>
      <charset val="134"/>
      <scheme val="minor"/>
    </font>
    <font>
      <sz val="12"/>
      <name val="Times New Roman"/>
      <charset val="134"/>
    </font>
    <font>
      <sz val="11"/>
      <color theme="0"/>
      <name val="等线"/>
      <charset val="0"/>
      <scheme val="minor"/>
    </font>
    <font>
      <b/>
      <sz val="13"/>
      <color theme="3"/>
      <name val="等线"/>
      <charset val="134"/>
      <scheme val="minor"/>
    </font>
    <font>
      <sz val="11"/>
      <color rgb="FF3F3F76"/>
      <name val="等线"/>
      <charset val="0"/>
      <scheme val="minor"/>
    </font>
    <font>
      <u/>
      <sz val="11"/>
      <color rgb="FF0000FF"/>
      <name val="等线"/>
      <charset val="0"/>
      <scheme val="minor"/>
    </font>
    <font>
      <u/>
      <sz val="11"/>
      <color rgb="FF800080"/>
      <name val="等线"/>
      <charset val="0"/>
      <scheme val="minor"/>
    </font>
    <font>
      <sz val="10"/>
      <name val="Arial"/>
      <charset val="134"/>
    </font>
    <font>
      <b/>
      <sz val="11"/>
      <color rgb="FF3F3F3F"/>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2"/>
      <name val="宋体"/>
      <charset val="134"/>
    </font>
    <font>
      <sz val="12"/>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FC7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rgb="FFFFCC9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s>
  <borders count="28">
    <border>
      <left/>
      <right/>
      <top/>
      <bottom/>
      <diagonal/>
    </border>
    <border>
      <left/>
      <right/>
      <top/>
      <bottom style="medium">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xf numFmtId="42" fontId="0" fillId="0" borderId="0" applyFont="0" applyFill="0" applyBorder="0" applyAlignment="0" applyProtection="0">
      <alignment vertical="center"/>
    </xf>
    <xf numFmtId="0" fontId="24" fillId="6" borderId="0" applyNumberFormat="0" applyBorder="0" applyAlignment="0" applyProtection="0">
      <alignment vertical="center"/>
    </xf>
    <xf numFmtId="0" fontId="29" fillId="11"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15" borderId="0" applyNumberFormat="0" applyBorder="0" applyAlignment="0" applyProtection="0">
      <alignment vertical="center"/>
    </xf>
    <xf numFmtId="0" fontId="23" fillId="4" borderId="0" applyNumberFormat="0" applyBorder="0" applyAlignment="0" applyProtection="0">
      <alignment vertical="center"/>
    </xf>
    <xf numFmtId="43" fontId="0" fillId="0" borderId="0" applyFont="0" applyFill="0" applyBorder="0" applyAlignment="0" applyProtection="0">
      <alignment vertical="center"/>
    </xf>
    <xf numFmtId="0" fontId="27" fillId="17"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18" borderId="23" applyNumberFormat="0" applyFont="0" applyAlignment="0" applyProtection="0">
      <alignment vertical="center"/>
    </xf>
    <xf numFmtId="0" fontId="32" fillId="0" borderId="0"/>
    <xf numFmtId="9" fontId="0" fillId="0" borderId="0" applyFont="0" applyFill="0" applyBorder="0" applyAlignment="0" applyProtection="0">
      <alignment vertical="center"/>
    </xf>
    <xf numFmtId="0" fontId="27" fillId="20" borderId="0" applyNumberFormat="0" applyBorder="0" applyAlignment="0" applyProtection="0">
      <alignment vertical="center"/>
    </xf>
    <xf numFmtId="0" fontId="2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6" fillId="0" borderId="0"/>
    <xf numFmtId="0" fontId="35" fillId="0" borderId="0" applyNumberFormat="0" applyFill="0" applyBorder="0" applyAlignment="0" applyProtection="0">
      <alignment vertical="center"/>
    </xf>
    <xf numFmtId="0" fontId="32" fillId="0" borderId="0"/>
    <xf numFmtId="0" fontId="36" fillId="0" borderId="0" applyNumberFormat="0" applyFill="0" applyBorder="0" applyAlignment="0" applyProtection="0">
      <alignment vertical="center"/>
    </xf>
    <xf numFmtId="0" fontId="37" fillId="0" borderId="21" applyNumberFormat="0" applyFill="0" applyAlignment="0" applyProtection="0">
      <alignment vertical="center"/>
    </xf>
    <xf numFmtId="0" fontId="28" fillId="0" borderId="21" applyNumberFormat="0" applyFill="0" applyAlignment="0" applyProtection="0">
      <alignment vertical="center"/>
    </xf>
    <xf numFmtId="0" fontId="27" fillId="19" borderId="0" applyNumberFormat="0" applyBorder="0" applyAlignment="0" applyProtection="0">
      <alignment vertical="center"/>
    </xf>
    <xf numFmtId="0" fontId="25" fillId="0" borderId="20" applyNumberFormat="0" applyFill="0" applyAlignment="0" applyProtection="0">
      <alignment vertical="center"/>
    </xf>
    <xf numFmtId="0" fontId="27" fillId="12" borderId="0" applyNumberFormat="0" applyBorder="0" applyAlignment="0" applyProtection="0">
      <alignment vertical="center"/>
    </xf>
    <xf numFmtId="0" fontId="33" fillId="21" borderId="24" applyNumberFormat="0" applyAlignment="0" applyProtection="0">
      <alignment vertical="center"/>
    </xf>
    <xf numFmtId="0" fontId="38" fillId="21" borderId="22" applyNumberFormat="0" applyAlignment="0" applyProtection="0">
      <alignment vertical="center"/>
    </xf>
    <xf numFmtId="0" fontId="39" fillId="23" borderId="25" applyNumberFormat="0" applyAlignment="0" applyProtection="0">
      <alignment vertical="center"/>
    </xf>
    <xf numFmtId="0" fontId="24" fillId="5" borderId="0" applyNumberFormat="0" applyBorder="0" applyAlignment="0" applyProtection="0">
      <alignment vertical="center"/>
    </xf>
    <xf numFmtId="0" fontId="27" fillId="9" borderId="0" applyNumberFormat="0" applyBorder="0" applyAlignment="0" applyProtection="0">
      <alignment vertical="center"/>
    </xf>
    <xf numFmtId="0" fontId="40" fillId="0" borderId="26" applyNumberFormat="0" applyFill="0" applyAlignment="0" applyProtection="0">
      <alignment vertical="center"/>
    </xf>
    <xf numFmtId="0" fontId="41" fillId="0" borderId="27" applyNumberFormat="0" applyFill="0" applyAlignment="0" applyProtection="0">
      <alignment vertical="center"/>
    </xf>
    <xf numFmtId="0" fontId="42" fillId="25" borderId="0" applyNumberFormat="0" applyBorder="0" applyAlignment="0" applyProtection="0">
      <alignment vertical="center"/>
    </xf>
    <xf numFmtId="0" fontId="32" fillId="0" borderId="0"/>
    <xf numFmtId="0" fontId="22" fillId="3" borderId="0" applyNumberFormat="0" applyBorder="0" applyAlignment="0" applyProtection="0">
      <alignment vertical="center"/>
    </xf>
    <xf numFmtId="0" fontId="24" fillId="26" borderId="0" applyNumberFormat="0" applyBorder="0" applyAlignment="0" applyProtection="0">
      <alignment vertical="center"/>
    </xf>
    <xf numFmtId="0" fontId="27" fillId="10" borderId="0" applyNumberFormat="0" applyBorder="0" applyAlignment="0" applyProtection="0">
      <alignment vertical="center"/>
    </xf>
    <xf numFmtId="0" fontId="24" fillId="24" borderId="0" applyNumberFormat="0" applyBorder="0" applyAlignment="0" applyProtection="0">
      <alignment vertical="center"/>
    </xf>
    <xf numFmtId="0" fontId="24" fillId="22" borderId="0" applyNumberFormat="0" applyBorder="0" applyAlignment="0" applyProtection="0">
      <alignment vertical="center"/>
    </xf>
    <xf numFmtId="0" fontId="24" fillId="16" borderId="0" applyNumberFormat="0" applyBorder="0" applyAlignment="0" applyProtection="0">
      <alignment vertical="center"/>
    </xf>
    <xf numFmtId="0" fontId="24" fillId="29" borderId="0" applyNumberFormat="0" applyBorder="0" applyAlignment="0" applyProtection="0">
      <alignment vertical="center"/>
    </xf>
    <xf numFmtId="0" fontId="27" fillId="30" borderId="0" applyNumberFormat="0" applyBorder="0" applyAlignment="0" applyProtection="0">
      <alignment vertical="center"/>
    </xf>
    <xf numFmtId="41" fontId="0" fillId="0" borderId="0" applyFont="0" applyFill="0" applyBorder="0" applyAlignment="0" applyProtection="0">
      <alignment vertical="center"/>
    </xf>
    <xf numFmtId="0" fontId="27" fillId="31" borderId="0" applyNumberFormat="0" applyBorder="0" applyAlignment="0" applyProtection="0">
      <alignment vertical="center"/>
    </xf>
    <xf numFmtId="0" fontId="24" fillId="28" borderId="0" applyNumberFormat="0" applyBorder="0" applyAlignment="0" applyProtection="0">
      <alignment vertical="center"/>
    </xf>
    <xf numFmtId="0" fontId="24" fillId="27" borderId="0" applyNumberFormat="0" applyBorder="0" applyAlignment="0" applyProtection="0">
      <alignment vertical="center"/>
    </xf>
    <xf numFmtId="0" fontId="27" fillId="32" borderId="0" applyNumberFormat="0" applyBorder="0" applyAlignment="0" applyProtection="0">
      <alignment vertical="center"/>
    </xf>
    <xf numFmtId="0" fontId="32" fillId="0" borderId="0"/>
    <xf numFmtId="0" fontId="24" fillId="33" borderId="0" applyNumberFormat="0" applyBorder="0" applyAlignment="0" applyProtection="0">
      <alignment vertical="center"/>
    </xf>
    <xf numFmtId="0" fontId="27" fillId="14" borderId="0" applyNumberFormat="0" applyBorder="0" applyAlignment="0" applyProtection="0">
      <alignment vertical="center"/>
    </xf>
    <xf numFmtId="0" fontId="27" fillId="8" borderId="0" applyNumberFormat="0" applyBorder="0" applyAlignment="0" applyProtection="0">
      <alignment vertical="center"/>
    </xf>
    <xf numFmtId="0" fontId="32" fillId="0" borderId="0"/>
    <xf numFmtId="0" fontId="24" fillId="7" borderId="0" applyNumberFormat="0" applyBorder="0" applyAlignment="0" applyProtection="0">
      <alignment vertical="center"/>
    </xf>
    <xf numFmtId="0" fontId="27" fillId="13" borderId="0" applyNumberFormat="0" applyBorder="0" applyAlignment="0" applyProtection="0">
      <alignment vertical="center"/>
    </xf>
    <xf numFmtId="0" fontId="0" fillId="0" borderId="0"/>
    <xf numFmtId="0" fontId="0" fillId="0" borderId="0"/>
    <xf numFmtId="0" fontId="0" fillId="0" borderId="0"/>
    <xf numFmtId="0" fontId="32" fillId="0" borderId="0"/>
    <xf numFmtId="0" fontId="32" fillId="0" borderId="0"/>
    <xf numFmtId="0" fontId="0" fillId="0" borderId="0">
      <alignment vertical="center"/>
    </xf>
    <xf numFmtId="0" fontId="43" fillId="0" borderId="0">
      <alignment vertical="center"/>
    </xf>
    <xf numFmtId="0" fontId="44" fillId="0" borderId="0">
      <alignment vertical="center"/>
    </xf>
    <xf numFmtId="0" fontId="43" fillId="0" borderId="0"/>
    <xf numFmtId="0" fontId="32" fillId="0" borderId="0"/>
    <xf numFmtId="0" fontId="32" fillId="0" borderId="0"/>
    <xf numFmtId="0" fontId="32" fillId="0" borderId="0"/>
    <xf numFmtId="43" fontId="0" fillId="0" borderId="0" applyFont="0" applyFill="0" applyBorder="0" applyAlignment="0" applyProtection="0">
      <alignment vertical="center"/>
    </xf>
  </cellStyleXfs>
  <cellXfs count="131">
    <xf numFmtId="0" fontId="0" fillId="0" borderId="0" xfId="0"/>
    <xf numFmtId="177" fontId="1" fillId="0" borderId="0" xfId="57" applyNumberFormat="1" applyFont="1" applyAlignment="1">
      <alignment horizontal="center" vertical="center"/>
    </xf>
    <xf numFmtId="0" fontId="1" fillId="0" borderId="0" xfId="57" applyFont="1" applyFill="1" applyBorder="1" applyAlignment="1" applyProtection="1">
      <alignment vertical="center"/>
      <protection locked="0"/>
    </xf>
    <xf numFmtId="0" fontId="1" fillId="0" borderId="0" xfId="57" applyFont="1" applyFill="1" applyBorder="1" applyAlignment="1" applyProtection="1">
      <alignment horizontal="center" vertical="center"/>
      <protection locked="0"/>
    </xf>
    <xf numFmtId="176" fontId="1" fillId="0" borderId="0" xfId="57" applyNumberFormat="1" applyFont="1" applyAlignment="1">
      <alignment horizontal="center" vertical="center"/>
    </xf>
    <xf numFmtId="0" fontId="1" fillId="2" borderId="0" xfId="57" applyFont="1" applyFill="1"/>
    <xf numFmtId="0" fontId="1" fillId="0" borderId="0" xfId="57" applyFont="1" applyAlignment="1">
      <alignment vertical="center"/>
    </xf>
    <xf numFmtId="0" fontId="2" fillId="2" borderId="0" xfId="57" applyFont="1" applyFill="1" applyAlignment="1" applyProtection="1">
      <protection locked="0"/>
    </xf>
    <xf numFmtId="0" fontId="2" fillId="2" borderId="0" xfId="57" applyFont="1" applyFill="1" applyAlignment="1" applyProtection="1">
      <alignment wrapText="1"/>
      <protection locked="0"/>
    </xf>
    <xf numFmtId="0" fontId="2" fillId="2" borderId="0" xfId="57" applyFont="1" applyFill="1" applyAlignment="1" applyProtection="1">
      <alignment horizontal="left" wrapText="1"/>
      <protection locked="0"/>
    </xf>
    <xf numFmtId="176" fontId="3" fillId="0" borderId="0" xfId="57" applyNumberFormat="1" applyFont="1" applyAlignment="1">
      <alignment horizontal="left" vertical="center" wrapText="1"/>
    </xf>
    <xf numFmtId="178" fontId="1" fillId="2" borderId="0" xfId="57" applyNumberFormat="1" applyFont="1" applyFill="1" applyBorder="1" applyAlignment="1">
      <alignment horizontal="center" vertical="center"/>
    </xf>
    <xf numFmtId="179" fontId="1" fillId="2" borderId="0" xfId="57" applyNumberFormat="1" applyFont="1" applyFill="1" applyBorder="1" applyAlignment="1">
      <alignment horizontal="right" vertical="center"/>
    </xf>
    <xf numFmtId="178" fontId="1" fillId="2" borderId="0" xfId="57" applyNumberFormat="1" applyFont="1" applyFill="1" applyBorder="1" applyAlignment="1">
      <alignment horizontal="right" vertical="center"/>
    </xf>
    <xf numFmtId="0" fontId="1" fillId="2" borderId="0" xfId="57" applyNumberFormat="1" applyFont="1" applyFill="1" applyBorder="1" applyAlignment="1">
      <alignment horizontal="right" vertical="center"/>
    </xf>
    <xf numFmtId="176" fontId="1" fillId="2" borderId="0" xfId="57" applyNumberFormat="1" applyFont="1" applyFill="1" applyBorder="1" applyAlignment="1">
      <alignment horizontal="right" vertical="center"/>
    </xf>
    <xf numFmtId="180" fontId="1" fillId="2" borderId="0" xfId="57" applyNumberFormat="1" applyFont="1" applyFill="1" applyAlignment="1">
      <alignment horizontal="right" vertical="center"/>
    </xf>
    <xf numFmtId="177" fontId="1" fillId="0" borderId="0" xfId="57" applyNumberFormat="1" applyFont="1" applyAlignment="1">
      <alignment horizontal="left" vertical="center" wrapText="1"/>
    </xf>
    <xf numFmtId="0" fontId="1" fillId="0" borderId="0" xfId="57" applyFont="1"/>
    <xf numFmtId="49" fontId="4" fillId="0" borderId="0" xfId="57" applyNumberFormat="1" applyFont="1" applyFill="1" applyAlignment="1" applyProtection="1">
      <alignment vertical="center"/>
    </xf>
    <xf numFmtId="49" fontId="5" fillId="0" borderId="0" xfId="57" applyNumberFormat="1" applyFont="1" applyFill="1" applyAlignment="1" applyProtection="1">
      <alignment horizontal="center" vertical="center"/>
    </xf>
    <xf numFmtId="180" fontId="5" fillId="0" borderId="0" xfId="57" applyNumberFormat="1" applyFont="1" applyFill="1" applyAlignment="1" applyProtection="1">
      <alignment horizontal="right" vertical="center"/>
    </xf>
    <xf numFmtId="0" fontId="2" fillId="0" borderId="1" xfId="57" applyFont="1" applyFill="1" applyBorder="1" applyAlignment="1" applyProtection="1">
      <alignment vertical="center" wrapText="1"/>
    </xf>
    <xf numFmtId="0" fontId="2" fillId="0" borderId="1" xfId="57" applyFont="1" applyFill="1" applyBorder="1" applyAlignment="1" applyProtection="1">
      <alignment horizontal="left" vertical="center" wrapText="1"/>
    </xf>
    <xf numFmtId="0" fontId="6" fillId="2" borderId="2" xfId="57" applyFont="1" applyFill="1" applyBorder="1" applyAlignment="1" applyProtection="1">
      <alignment horizontal="center" vertical="center" shrinkToFit="1"/>
    </xf>
    <xf numFmtId="0" fontId="6" fillId="2" borderId="3" xfId="57" applyFont="1" applyFill="1" applyBorder="1" applyAlignment="1" applyProtection="1">
      <alignment horizontal="center" vertical="center" wrapText="1" shrinkToFit="1"/>
    </xf>
    <xf numFmtId="0" fontId="6" fillId="2" borderId="4" xfId="57" applyFont="1" applyFill="1" applyBorder="1" applyAlignment="1" applyProtection="1">
      <alignment horizontal="center" vertical="center" wrapText="1" shrinkToFit="1"/>
    </xf>
    <xf numFmtId="176" fontId="7" fillId="0" borderId="4" xfId="57" applyNumberFormat="1" applyFont="1" applyBorder="1" applyAlignment="1">
      <alignment horizontal="center" vertical="center" wrapText="1"/>
    </xf>
    <xf numFmtId="178" fontId="6" fillId="2" borderId="4" xfId="57" applyNumberFormat="1" applyFont="1" applyFill="1" applyBorder="1" applyAlignment="1" applyProtection="1">
      <alignment horizontal="center" vertical="center" wrapText="1"/>
    </xf>
    <xf numFmtId="179" fontId="6" fillId="2" borderId="4" xfId="57" applyNumberFormat="1" applyFont="1" applyFill="1" applyBorder="1" applyAlignment="1" applyProtection="1">
      <alignment horizontal="center" vertical="center" wrapText="1"/>
    </xf>
    <xf numFmtId="0" fontId="8" fillId="2" borderId="5" xfId="57" applyFont="1" applyFill="1" applyBorder="1" applyAlignment="1" applyProtection="1">
      <alignment vertical="center" shrinkToFit="1"/>
    </xf>
    <xf numFmtId="0" fontId="8" fillId="2" borderId="6" xfId="57" applyFont="1" applyFill="1" applyBorder="1" applyAlignment="1" applyProtection="1">
      <alignment vertical="center" wrapText="1" shrinkToFit="1"/>
    </xf>
    <xf numFmtId="0" fontId="8" fillId="2" borderId="7" xfId="57" applyFont="1" applyFill="1" applyBorder="1" applyAlignment="1" applyProtection="1">
      <alignment horizontal="left" vertical="center" wrapText="1" shrinkToFit="1"/>
    </xf>
    <xf numFmtId="176" fontId="1" fillId="2" borderId="7" xfId="57" applyNumberFormat="1" applyFont="1" applyFill="1" applyBorder="1" applyAlignment="1">
      <alignment horizontal="center" vertical="center"/>
    </xf>
    <xf numFmtId="179" fontId="1" fillId="2" borderId="7" xfId="57" applyNumberFormat="1" applyFont="1" applyFill="1" applyBorder="1" applyAlignment="1">
      <alignment horizontal="right" vertical="center"/>
    </xf>
    <xf numFmtId="178" fontId="1" fillId="2" borderId="7" xfId="57" applyNumberFormat="1" applyFont="1" applyFill="1" applyBorder="1" applyAlignment="1">
      <alignment horizontal="right" vertical="center"/>
    </xf>
    <xf numFmtId="176" fontId="1" fillId="0" borderId="7" xfId="57" applyNumberFormat="1" applyFont="1" applyBorder="1" applyAlignment="1">
      <alignment horizontal="center" vertical="center"/>
    </xf>
    <xf numFmtId="179" fontId="1" fillId="0" borderId="7" xfId="57" applyNumberFormat="1" applyFont="1" applyBorder="1" applyAlignment="1">
      <alignment horizontal="right" vertical="center"/>
    </xf>
    <xf numFmtId="0" fontId="2" fillId="2" borderId="5" xfId="57" applyFont="1" applyFill="1" applyBorder="1" applyAlignment="1" applyProtection="1">
      <alignment vertical="center" shrinkToFit="1"/>
    </xf>
    <xf numFmtId="0" fontId="2" fillId="2" borderId="6" xfId="57" applyFont="1" applyFill="1" applyBorder="1" applyAlignment="1" applyProtection="1">
      <alignment vertical="center" wrapText="1" shrinkToFit="1"/>
    </xf>
    <xf numFmtId="0" fontId="2" fillId="2" borderId="7" xfId="57" applyFont="1" applyFill="1" applyBorder="1" applyAlignment="1" applyProtection="1">
      <alignment horizontal="left" vertical="center" wrapText="1" shrinkToFit="1"/>
    </xf>
    <xf numFmtId="178" fontId="2" fillId="2" borderId="7" xfId="57" applyNumberFormat="1" applyFont="1" applyFill="1" applyBorder="1" applyAlignment="1">
      <alignment vertical="center"/>
    </xf>
    <xf numFmtId="0" fontId="2" fillId="2" borderId="7" xfId="57" applyNumberFormat="1" applyFont="1" applyFill="1" applyBorder="1" applyAlignment="1">
      <alignment vertical="center"/>
    </xf>
    <xf numFmtId="176" fontId="5" fillId="0" borderId="0" xfId="57" applyNumberFormat="1" applyFont="1" applyFill="1" applyAlignment="1" applyProtection="1">
      <alignment horizontal="center" vertical="center"/>
    </xf>
    <xf numFmtId="180" fontId="5" fillId="0" borderId="0" xfId="57" applyNumberFormat="1" applyFont="1" applyFill="1" applyAlignment="1" applyProtection="1">
      <alignment horizontal="center" vertical="center"/>
    </xf>
    <xf numFmtId="176" fontId="2" fillId="0" borderId="1" xfId="57" applyNumberFormat="1" applyFont="1" applyFill="1" applyBorder="1" applyAlignment="1" applyProtection="1">
      <alignment horizontal="left" vertical="center" wrapText="1"/>
    </xf>
    <xf numFmtId="0" fontId="6" fillId="2" borderId="4" xfId="57" applyNumberFormat="1" applyFont="1" applyFill="1" applyBorder="1" applyAlignment="1" applyProtection="1">
      <alignment horizontal="center" vertical="center" wrapText="1"/>
    </xf>
    <xf numFmtId="176" fontId="6" fillId="2" borderId="4" xfId="57" applyNumberFormat="1" applyFont="1" applyFill="1" applyBorder="1" applyAlignment="1" applyProtection="1">
      <alignment horizontal="center" vertical="center" wrapText="1"/>
    </xf>
    <xf numFmtId="180" fontId="6" fillId="2" borderId="4" xfId="57" applyNumberFormat="1" applyFont="1" applyFill="1" applyBorder="1" applyAlignment="1" applyProtection="1">
      <alignment horizontal="center" vertical="center" wrapText="1"/>
    </xf>
    <xf numFmtId="177" fontId="7" fillId="0" borderId="8" xfId="57" applyNumberFormat="1" applyFont="1" applyBorder="1" applyAlignment="1">
      <alignment horizontal="center" vertical="center" wrapText="1"/>
    </xf>
    <xf numFmtId="0" fontId="1" fillId="2" borderId="7" xfId="57" applyNumberFormat="1" applyFont="1" applyFill="1" applyBorder="1" applyAlignment="1">
      <alignment horizontal="right" vertical="center"/>
    </xf>
    <xf numFmtId="176" fontId="1" fillId="2" borderId="7" xfId="57" applyNumberFormat="1" applyFont="1" applyFill="1" applyBorder="1" applyAlignment="1" applyProtection="1">
      <alignment horizontal="right" vertical="center"/>
    </xf>
    <xf numFmtId="180" fontId="1" fillId="2" borderId="7" xfId="57" applyNumberFormat="1" applyFont="1" applyFill="1" applyBorder="1" applyAlignment="1">
      <alignment horizontal="right" vertical="center"/>
    </xf>
    <xf numFmtId="177" fontId="1" fillId="0" borderId="9" xfId="57" applyNumberFormat="1" applyFont="1" applyBorder="1" applyAlignment="1">
      <alignment horizontal="left" vertical="center" wrapText="1"/>
    </xf>
    <xf numFmtId="176" fontId="2" fillId="2" borderId="7" xfId="57" applyNumberFormat="1" applyFont="1" applyFill="1" applyBorder="1" applyAlignment="1" applyProtection="1">
      <alignment vertical="center"/>
    </xf>
    <xf numFmtId="180" fontId="2" fillId="2" borderId="7" xfId="57" applyNumberFormat="1" applyFont="1" applyFill="1" applyBorder="1" applyAlignment="1">
      <alignment vertical="center"/>
    </xf>
    <xf numFmtId="0" fontId="2" fillId="2" borderId="7" xfId="57" applyNumberFormat="1" applyFont="1" applyFill="1" applyBorder="1" applyAlignment="1">
      <alignment horizontal="right" vertical="center"/>
    </xf>
    <xf numFmtId="176" fontId="2" fillId="2" borderId="7" xfId="57" applyNumberFormat="1" applyFont="1" applyFill="1" applyBorder="1" applyAlignment="1" applyProtection="1">
      <alignment vertical="center"/>
      <protection locked="0"/>
    </xf>
    <xf numFmtId="177" fontId="1" fillId="2" borderId="9" xfId="57" applyNumberFormat="1" applyFont="1" applyFill="1" applyBorder="1" applyAlignment="1">
      <alignment horizontal="left" vertical="center" wrapText="1"/>
    </xf>
    <xf numFmtId="0" fontId="2" fillId="2" borderId="0" xfId="57" applyFont="1" applyFill="1" applyAlignment="1" applyProtection="1">
      <alignment vertical="center"/>
      <protection locked="0"/>
    </xf>
    <xf numFmtId="0" fontId="2" fillId="2" borderId="10" xfId="57" applyFont="1" applyFill="1" applyBorder="1" applyAlignment="1" applyProtection="1">
      <alignment horizontal="center" vertical="center"/>
      <protection locked="0"/>
    </xf>
    <xf numFmtId="0" fontId="2" fillId="2" borderId="11" xfId="57" applyFont="1" applyFill="1" applyBorder="1" applyAlignment="1" applyProtection="1">
      <alignment horizontal="center" vertical="center"/>
      <protection locked="0"/>
    </xf>
    <xf numFmtId="0" fontId="1" fillId="0" borderId="11" xfId="57" applyFont="1" applyBorder="1" applyAlignment="1">
      <alignment vertical="center"/>
    </xf>
    <xf numFmtId="179" fontId="1" fillId="2" borderId="11" xfId="57" applyNumberFormat="1" applyFont="1" applyFill="1" applyBorder="1" applyAlignment="1">
      <alignment horizontal="right" vertical="center"/>
    </xf>
    <xf numFmtId="180" fontId="9" fillId="0" borderId="11" xfId="57" applyNumberFormat="1" applyFont="1" applyBorder="1" applyAlignment="1">
      <alignment vertical="center"/>
    </xf>
    <xf numFmtId="176" fontId="1" fillId="0" borderId="11" xfId="57" applyNumberFormat="1" applyFont="1" applyBorder="1" applyAlignment="1">
      <alignment vertical="center"/>
    </xf>
    <xf numFmtId="0" fontId="1" fillId="0" borderId="12" xfId="57" applyFont="1" applyBorder="1" applyAlignment="1">
      <alignment vertical="center"/>
    </xf>
    <xf numFmtId="0" fontId="0" fillId="0" borderId="0" xfId="57" applyAlignment="1">
      <alignment vertical="center"/>
    </xf>
    <xf numFmtId="180" fontId="0" fillId="0" borderId="0" xfId="57" applyNumberFormat="1" applyAlignment="1">
      <alignment vertical="center"/>
    </xf>
    <xf numFmtId="0" fontId="10" fillId="0" borderId="0" xfId="57" applyFont="1" applyAlignment="1">
      <alignment horizontal="center" vertical="center"/>
    </xf>
    <xf numFmtId="0" fontId="1" fillId="0" borderId="1" xfId="57" applyFont="1" applyBorder="1" applyAlignment="1">
      <alignment horizontal="left" vertical="center" wrapText="1"/>
    </xf>
    <xf numFmtId="0" fontId="11" fillId="0" borderId="3" xfId="57" applyFont="1" applyBorder="1" applyAlignment="1">
      <alignment horizontal="center" vertical="center"/>
    </xf>
    <xf numFmtId="0" fontId="11" fillId="0" borderId="4" xfId="57" applyFont="1" applyBorder="1" applyAlignment="1">
      <alignment horizontal="center" vertical="center"/>
    </xf>
    <xf numFmtId="180" fontId="11" fillId="0" borderId="4" xfId="57" applyNumberFormat="1" applyFont="1" applyBorder="1" applyAlignment="1">
      <alignment horizontal="center" vertical="center"/>
    </xf>
    <xf numFmtId="180" fontId="11" fillId="0" borderId="13" xfId="57" applyNumberFormat="1" applyFont="1" applyBorder="1" applyAlignment="1">
      <alignment horizontal="center" vertical="center"/>
    </xf>
    <xf numFmtId="0" fontId="11" fillId="0" borderId="8" xfId="57" applyFont="1" applyBorder="1" applyAlignment="1">
      <alignment horizontal="center" vertical="center"/>
    </xf>
    <xf numFmtId="0" fontId="12" fillId="0" borderId="6" xfId="57" applyFont="1" applyBorder="1" applyAlignment="1">
      <alignment horizontal="center" vertical="center"/>
    </xf>
    <xf numFmtId="0" fontId="12" fillId="0" borderId="7" xfId="57" applyFont="1" applyBorder="1" applyAlignment="1">
      <alignment vertical="center"/>
    </xf>
    <xf numFmtId="180" fontId="12" fillId="0" borderId="7" xfId="57" applyNumberFormat="1" applyFont="1" applyBorder="1" applyAlignment="1">
      <alignment vertical="center"/>
    </xf>
    <xf numFmtId="0" fontId="12" fillId="0" borderId="9" xfId="57" applyFont="1" applyBorder="1" applyAlignment="1">
      <alignment vertical="center"/>
    </xf>
    <xf numFmtId="180" fontId="12" fillId="0" borderId="14" xfId="57" applyNumberFormat="1" applyFont="1" applyBorder="1" applyAlignment="1">
      <alignment vertical="center"/>
    </xf>
    <xf numFmtId="0" fontId="12" fillId="0" borderId="15" xfId="57" applyFont="1" applyBorder="1" applyAlignment="1">
      <alignment vertical="center"/>
    </xf>
    <xf numFmtId="0" fontId="13" fillId="0" borderId="16" xfId="57" applyFont="1" applyBorder="1" applyAlignment="1">
      <alignment horizontal="center" vertical="center"/>
    </xf>
    <xf numFmtId="180" fontId="12" fillId="0" borderId="16" xfId="57" applyNumberFormat="1" applyFont="1" applyBorder="1" applyAlignment="1">
      <alignment vertical="center"/>
    </xf>
    <xf numFmtId="0" fontId="12" fillId="0" borderId="17" xfId="57" applyFont="1" applyBorder="1" applyAlignment="1">
      <alignment vertical="center"/>
    </xf>
    <xf numFmtId="0" fontId="12" fillId="0" borderId="10" xfId="57" applyFont="1" applyBorder="1" applyAlignment="1">
      <alignment vertical="center"/>
    </xf>
    <xf numFmtId="0" fontId="13" fillId="0" borderId="11" xfId="57" applyFont="1" applyBorder="1" applyAlignment="1">
      <alignment horizontal="center" vertical="center"/>
    </xf>
    <xf numFmtId="10" fontId="12" fillId="0" borderId="18" xfId="57" applyNumberFormat="1" applyFont="1" applyBorder="1" applyAlignment="1" applyProtection="1">
      <alignment horizontal="center" vertical="center"/>
      <protection locked="0"/>
    </xf>
    <xf numFmtId="10" fontId="12" fillId="0" borderId="19" xfId="57" applyNumberFormat="1" applyFont="1" applyBorder="1" applyAlignment="1" applyProtection="1">
      <alignment horizontal="center" vertical="center"/>
      <protection locked="0"/>
    </xf>
    <xf numFmtId="0" fontId="12" fillId="0" borderId="12" xfId="57" applyFont="1" applyBorder="1" applyAlignment="1">
      <alignment vertical="center"/>
    </xf>
    <xf numFmtId="176" fontId="1" fillId="2" borderId="7" xfId="57" applyNumberFormat="1" applyFont="1" applyFill="1" applyBorder="1" applyAlignment="1">
      <alignment horizontal="right" vertical="center"/>
    </xf>
    <xf numFmtId="176" fontId="2" fillId="2" borderId="7" xfId="57" applyNumberFormat="1" applyFont="1" applyFill="1" applyBorder="1" applyAlignment="1">
      <alignment vertical="center"/>
    </xf>
    <xf numFmtId="0" fontId="1" fillId="2" borderId="0" xfId="57" applyFont="1" applyFill="1" applyBorder="1" applyAlignment="1" applyProtection="1">
      <alignment vertical="center"/>
      <protection locked="0"/>
    </xf>
    <xf numFmtId="0" fontId="2" fillId="2" borderId="1" xfId="57" applyFont="1" applyFill="1" applyBorder="1" applyAlignment="1" applyProtection="1">
      <alignment vertical="center" wrapText="1"/>
    </xf>
    <xf numFmtId="0" fontId="2" fillId="2" borderId="1" xfId="57" applyFont="1" applyFill="1" applyBorder="1" applyAlignment="1" applyProtection="1">
      <alignment horizontal="left" vertical="center" wrapText="1"/>
    </xf>
    <xf numFmtId="176" fontId="2" fillId="2" borderId="1" xfId="57" applyNumberFormat="1" applyFont="1" applyFill="1" applyBorder="1" applyAlignment="1" applyProtection="1">
      <alignment horizontal="left" vertical="center" wrapText="1"/>
    </xf>
    <xf numFmtId="177" fontId="1" fillId="0" borderId="0" xfId="57" applyNumberFormat="1" applyFont="1" applyFill="1" applyAlignment="1">
      <alignment horizontal="center" vertical="center"/>
    </xf>
    <xf numFmtId="176" fontId="1" fillId="0" borderId="0" xfId="57" applyNumberFormat="1" applyFont="1" applyFill="1" applyAlignment="1">
      <alignment horizontal="center" vertical="center"/>
    </xf>
    <xf numFmtId="0" fontId="1" fillId="2" borderId="0" xfId="57" applyFont="1" applyFill="1" applyAlignment="1"/>
    <xf numFmtId="0" fontId="1" fillId="0" borderId="0" xfId="57" applyFont="1" applyFill="1" applyAlignment="1">
      <alignment vertical="center"/>
    </xf>
    <xf numFmtId="176" fontId="3" fillId="0" borderId="0" xfId="57" applyNumberFormat="1" applyFont="1" applyFill="1" applyAlignment="1">
      <alignment horizontal="left" vertical="center" wrapText="1"/>
    </xf>
    <xf numFmtId="177" fontId="1" fillId="2" borderId="0" xfId="57" applyNumberFormat="1" applyFont="1" applyFill="1" applyBorder="1" applyAlignment="1">
      <alignment horizontal="right" vertical="center"/>
    </xf>
    <xf numFmtId="177" fontId="1" fillId="0" borderId="0" xfId="57" applyNumberFormat="1" applyFont="1" applyFill="1" applyAlignment="1">
      <alignment horizontal="left" vertical="center" wrapText="1"/>
    </xf>
    <xf numFmtId="0" fontId="1" fillId="0" borderId="0" xfId="57" applyFont="1" applyFill="1" applyAlignment="1"/>
    <xf numFmtId="176" fontId="7" fillId="0" borderId="4" xfId="57" applyNumberFormat="1" applyFont="1" applyFill="1" applyBorder="1" applyAlignment="1">
      <alignment horizontal="center" vertical="center" wrapText="1"/>
    </xf>
    <xf numFmtId="176" fontId="1" fillId="0" borderId="7" xfId="57" applyNumberFormat="1" applyFont="1" applyFill="1" applyBorder="1" applyAlignment="1">
      <alignment horizontal="center" vertical="center"/>
    </xf>
    <xf numFmtId="179" fontId="1" fillId="0" borderId="7" xfId="57" applyNumberFormat="1" applyFont="1" applyFill="1" applyBorder="1" applyAlignment="1">
      <alignment horizontal="right" vertical="center"/>
    </xf>
    <xf numFmtId="177" fontId="6" fillId="2" borderId="4" xfId="57" applyNumberFormat="1" applyFont="1" applyFill="1" applyBorder="1" applyAlignment="1" applyProtection="1">
      <alignment horizontal="center" vertical="center" wrapText="1"/>
    </xf>
    <xf numFmtId="177" fontId="7" fillId="0" borderId="8" xfId="57" applyNumberFormat="1" applyFont="1" applyFill="1" applyBorder="1" applyAlignment="1">
      <alignment horizontal="center" vertical="center" wrapText="1"/>
    </xf>
    <xf numFmtId="177" fontId="1" fillId="2" borderId="7" xfId="57" applyNumberFormat="1" applyFont="1" applyFill="1" applyBorder="1" applyAlignment="1" applyProtection="1">
      <alignment horizontal="right" vertical="center"/>
    </xf>
    <xf numFmtId="177" fontId="1" fillId="0" borderId="9" xfId="57" applyNumberFormat="1" applyFont="1" applyFill="1" applyBorder="1" applyAlignment="1">
      <alignment horizontal="left" vertical="center" wrapText="1"/>
    </xf>
    <xf numFmtId="177" fontId="2" fillId="2" borderId="7" xfId="57" applyNumberFormat="1" applyFont="1" applyFill="1" applyBorder="1" applyAlignment="1" applyProtection="1">
      <alignment vertical="center"/>
    </xf>
    <xf numFmtId="177" fontId="2" fillId="2" borderId="7" xfId="57" applyNumberFormat="1" applyFont="1" applyFill="1" applyBorder="1" applyAlignment="1" applyProtection="1">
      <alignment vertical="center"/>
      <protection locked="0"/>
    </xf>
    <xf numFmtId="0" fontId="1" fillId="0" borderId="11" xfId="57" applyFont="1" applyFill="1" applyBorder="1" applyAlignment="1">
      <alignment vertical="center"/>
    </xf>
    <xf numFmtId="176" fontId="1" fillId="0" borderId="11" xfId="57" applyNumberFormat="1" applyFont="1" applyFill="1" applyBorder="1" applyAlignment="1">
      <alignment vertical="center"/>
    </xf>
    <xf numFmtId="180" fontId="9" fillId="0" borderId="11" xfId="57" applyNumberFormat="1" applyFont="1" applyFill="1" applyBorder="1" applyAlignment="1">
      <alignment vertical="center"/>
    </xf>
    <xf numFmtId="177" fontId="1" fillId="0" borderId="11" xfId="57" applyNumberFormat="1" applyFont="1" applyFill="1" applyBorder="1" applyAlignment="1">
      <alignment vertical="center"/>
    </xf>
    <xf numFmtId="0" fontId="1" fillId="0" borderId="12" xfId="57" applyFont="1" applyFill="1" applyBorder="1" applyAlignment="1">
      <alignment vertical="center"/>
    </xf>
    <xf numFmtId="0" fontId="14" fillId="0" borderId="0" xfId="58" applyFont="1" applyAlignment="1">
      <alignment vertical="center"/>
    </xf>
    <xf numFmtId="0" fontId="15" fillId="0" borderId="0" xfId="58" applyFont="1" applyAlignment="1">
      <alignment horizontal="center" vertical="center" wrapText="1"/>
    </xf>
    <xf numFmtId="0" fontId="15" fillId="0" borderId="0" xfId="58" applyFont="1" applyAlignment="1">
      <alignment horizontal="center" vertical="center"/>
    </xf>
    <xf numFmtId="58" fontId="16" fillId="0" borderId="0" xfId="58" applyNumberFormat="1" applyFont="1" applyAlignment="1">
      <alignment horizontal="center" vertical="center" wrapText="1"/>
    </xf>
    <xf numFmtId="0" fontId="16" fillId="0" borderId="0" xfId="58" applyFont="1" applyAlignment="1">
      <alignment horizontal="center" vertical="center" wrapText="1"/>
    </xf>
    <xf numFmtId="0" fontId="17" fillId="0" borderId="0" xfId="58" applyFont="1" applyAlignment="1">
      <alignment horizontal="center" vertical="center" wrapText="1"/>
    </xf>
    <xf numFmtId="0" fontId="17" fillId="0" borderId="0" xfId="58" applyFont="1" applyAlignment="1">
      <alignment horizontal="center" vertical="center"/>
    </xf>
    <xf numFmtId="57" fontId="18" fillId="0" borderId="0" xfId="58" applyNumberFormat="1" applyFont="1" applyAlignment="1">
      <alignment horizontal="center" vertical="center"/>
    </xf>
    <xf numFmtId="0" fontId="18" fillId="0" borderId="0" xfId="58" applyFont="1" applyAlignment="1">
      <alignment horizontal="center" vertical="center"/>
    </xf>
    <xf numFmtId="0" fontId="19" fillId="0" borderId="0" xfId="58" applyFont="1" applyAlignment="1">
      <alignment horizontal="center" vertical="center"/>
    </xf>
    <xf numFmtId="0" fontId="20" fillId="0" borderId="0" xfId="58" applyFont="1" applyAlignment="1">
      <alignment horizontal="left" vertical="center" wrapText="1"/>
    </xf>
    <xf numFmtId="0" fontId="21" fillId="0" borderId="0" xfId="58" applyFont="1" applyAlignment="1">
      <alignment horizontal="left" vertical="center"/>
    </xf>
    <xf numFmtId="0" fontId="21" fillId="0" borderId="0" xfId="58" applyFont="1" applyAlignment="1">
      <alignment horizontal="left" vertical="center" wrapText="1"/>
    </xf>
  </cellXfs>
  <cellStyles count="7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_ET_STYLE_NoName_00_" xfId="19"/>
    <cellStyle name="标题" xfId="20" builtinId="15"/>
    <cellStyle name="常规 1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千位分隔[0] 2"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常规 10" xfId="54"/>
    <cellStyle name="40% - 强调文字颜色 6" xfId="55" builtinId="51"/>
    <cellStyle name="60% - 强调文字颜色 6" xfId="56" builtinId="52"/>
    <cellStyle name="常规 11" xfId="57"/>
    <cellStyle name="常规 11 2" xfId="58"/>
    <cellStyle name="常规 13" xfId="59"/>
    <cellStyle name="常规 14" xfId="60"/>
    <cellStyle name="常规 15" xfId="61"/>
    <cellStyle name="常规 2" xfId="62"/>
    <cellStyle name="常规 3" xfId="63"/>
    <cellStyle name="常规 4" xfId="64"/>
    <cellStyle name="常规 5" xfId="65"/>
    <cellStyle name="常规 7" xfId="66"/>
    <cellStyle name="常规 8" xfId="67"/>
    <cellStyle name="常规 9" xfId="68"/>
    <cellStyle name="千位分隔 2" xfId="69"/>
  </cellStyles>
  <tableStyles count="0" defaultTableStyle="TableStyleMedium2" defaultPivotStyle="PivotStyleLight16"/>
  <colors>
    <mruColors>
      <color rgb="00FFCC66"/>
      <color rgb="00FFCCFF"/>
      <color rgb="0066FFFF"/>
      <color rgb="00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topLeftCell="A27" workbookViewId="0">
      <selection activeCell="M4" sqref="M4"/>
    </sheetView>
  </sheetViews>
  <sheetFormatPr defaultColWidth="9" defaultRowHeight="14.25"/>
  <cols>
    <col min="1" max="16384" width="9" style="118"/>
  </cols>
  <sheetData>
    <row r="1" ht="80.1" customHeight="1"/>
    <row r="2" ht="80.1" customHeight="1"/>
    <row r="3" ht="99.95" customHeight="1" spans="1:9">
      <c r="A3" s="119" t="s">
        <v>0</v>
      </c>
      <c r="B3" s="120"/>
      <c r="C3" s="120"/>
      <c r="D3" s="120"/>
      <c r="E3" s="120"/>
      <c r="F3" s="120"/>
      <c r="G3" s="120"/>
      <c r="H3" s="120"/>
      <c r="I3" s="120"/>
    </row>
    <row r="4" ht="179.25" customHeight="1" spans="2:8">
      <c r="B4" s="121" t="s">
        <v>1</v>
      </c>
      <c r="C4" s="122"/>
      <c r="D4" s="122"/>
      <c r="E4" s="122"/>
      <c r="F4" s="122"/>
      <c r="G4" s="122"/>
      <c r="H4" s="122"/>
    </row>
    <row r="5" ht="20.1" customHeight="1" spans="3:7">
      <c r="C5" s="123"/>
      <c r="D5" s="124"/>
      <c r="E5" s="124"/>
      <c r="F5" s="124"/>
      <c r="G5" s="124"/>
    </row>
    <row r="6" ht="20.1" customHeight="1" spans="3:7">
      <c r="C6" s="123"/>
      <c r="D6" s="124"/>
      <c r="E6" s="124"/>
      <c r="F6" s="124"/>
      <c r="G6" s="124"/>
    </row>
    <row r="7" ht="20.1" customHeight="1" spans="3:7">
      <c r="C7" s="123"/>
      <c r="D7" s="124"/>
      <c r="E7" s="124"/>
      <c r="F7" s="124"/>
      <c r="G7" s="124"/>
    </row>
    <row r="8" ht="20.1" customHeight="1" spans="3:7">
      <c r="C8" s="123"/>
      <c r="D8" s="124"/>
      <c r="E8" s="124"/>
      <c r="F8" s="124"/>
      <c r="G8" s="124"/>
    </row>
    <row r="9" ht="20.1" customHeight="1" spans="3:7">
      <c r="C9" s="123"/>
      <c r="D9" s="124"/>
      <c r="E9" s="124"/>
      <c r="F9" s="124"/>
      <c r="G9" s="124"/>
    </row>
    <row r="10" ht="20.1" customHeight="1" spans="3:7">
      <c r="C10" s="123"/>
      <c r="D10" s="124"/>
      <c r="E10" s="124"/>
      <c r="F10" s="124"/>
      <c r="G10" s="124"/>
    </row>
    <row r="11" ht="20.1" customHeight="1"/>
    <row r="12" ht="20.1" customHeight="1"/>
    <row r="13" ht="20.1" customHeight="1"/>
    <row r="14" ht="20.1" customHeight="1"/>
    <row r="15" ht="34.5" customHeight="1" spans="3:7">
      <c r="C15" s="125" t="s">
        <v>2</v>
      </c>
      <c r="D15" s="126"/>
      <c r="E15" s="126"/>
      <c r="F15" s="126"/>
      <c r="G15" s="126"/>
    </row>
    <row r="26" ht="50.1" customHeight="1" spans="1:9">
      <c r="A26" s="127" t="s">
        <v>3</v>
      </c>
      <c r="B26" s="127"/>
      <c r="C26" s="127"/>
      <c r="D26" s="127"/>
      <c r="E26" s="127"/>
      <c r="F26" s="127"/>
      <c r="G26" s="127"/>
      <c r="H26" s="127"/>
      <c r="I26" s="127"/>
    </row>
    <row r="27" ht="50.1" customHeight="1" spans="1:9">
      <c r="A27" s="127"/>
      <c r="B27" s="127"/>
      <c r="C27" s="127"/>
      <c r="D27" s="127"/>
      <c r="E27" s="127"/>
      <c r="F27" s="127"/>
      <c r="G27" s="127"/>
      <c r="H27" s="127"/>
      <c r="I27" s="127"/>
    </row>
    <row r="28" ht="264" customHeight="1" spans="2:9">
      <c r="B28" s="128" t="s">
        <v>4</v>
      </c>
      <c r="C28" s="128"/>
      <c r="D28" s="128"/>
      <c r="E28" s="128"/>
      <c r="F28" s="128"/>
      <c r="G28" s="128"/>
      <c r="H28" s="128"/>
      <c r="I28" s="128"/>
    </row>
    <row r="29" ht="80.1" customHeight="1" spans="2:9">
      <c r="B29" s="128"/>
      <c r="C29" s="128"/>
      <c r="D29" s="128"/>
      <c r="E29" s="128"/>
      <c r="F29" s="128"/>
      <c r="G29" s="128"/>
      <c r="H29" s="128"/>
      <c r="I29" s="128"/>
    </row>
    <row r="30" ht="30" customHeight="1" spans="2:9">
      <c r="B30" s="129"/>
      <c r="C30" s="129"/>
      <c r="D30" s="129"/>
      <c r="E30" s="129"/>
      <c r="F30" s="129"/>
      <c r="G30" s="129"/>
      <c r="H30" s="129"/>
      <c r="I30" s="129"/>
    </row>
    <row r="31" ht="30" customHeight="1" spans="2:9">
      <c r="B31" s="129"/>
      <c r="C31" s="129"/>
      <c r="D31" s="129"/>
      <c r="E31" s="129"/>
      <c r="F31" s="129"/>
      <c r="G31" s="129"/>
      <c r="H31" s="129"/>
      <c r="I31" s="129"/>
    </row>
    <row r="32" ht="50.1" customHeight="1" spans="2:9">
      <c r="B32" s="130"/>
      <c r="C32" s="130"/>
      <c r="D32" s="130"/>
      <c r="E32" s="130"/>
      <c r="F32" s="130"/>
      <c r="G32" s="130"/>
      <c r="H32" s="130"/>
      <c r="I32" s="130"/>
    </row>
    <row r="33" ht="50.1" customHeight="1" spans="2:9">
      <c r="B33" s="130"/>
      <c r="C33" s="130"/>
      <c r="D33" s="130"/>
      <c r="E33" s="130"/>
      <c r="F33" s="130"/>
      <c r="G33" s="130"/>
      <c r="H33" s="130"/>
      <c r="I33" s="130"/>
    </row>
  </sheetData>
  <sheetProtection password="CF7A" sheet="1" objects="1" scenarios="1"/>
  <mergeCells count="9">
    <mergeCell ref="A3:I3"/>
    <mergeCell ref="B4:H4"/>
    <mergeCell ref="C15:G15"/>
    <mergeCell ref="A26:I26"/>
    <mergeCell ref="B30:I30"/>
    <mergeCell ref="B31:I31"/>
    <mergeCell ref="B32:I32"/>
    <mergeCell ref="B33:I33"/>
    <mergeCell ref="B28:I29"/>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M5" sqref="M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825</v>
      </c>
      <c r="B2" s="70"/>
      <c r="C2" s="70"/>
      <c r="D2" s="70"/>
      <c r="E2" s="70"/>
    </row>
    <row r="3" ht="39.95" customHeight="1" spans="1:5">
      <c r="A3" s="71" t="s">
        <v>7</v>
      </c>
      <c r="B3" s="72" t="s">
        <v>8</v>
      </c>
      <c r="C3" s="73" t="s">
        <v>9</v>
      </c>
      <c r="D3" s="74" t="s">
        <v>10</v>
      </c>
      <c r="E3" s="75" t="s">
        <v>11</v>
      </c>
    </row>
    <row r="4" ht="39.95" customHeight="1" spans="1:5">
      <c r="A4" s="76">
        <v>1</v>
      </c>
      <c r="B4" s="77" t="s">
        <v>12</v>
      </c>
      <c r="C4" s="78">
        <f>'5-湘西 '!I264</f>
        <v>1966397</v>
      </c>
      <c r="D4" s="78">
        <f>'5-湘西 '!K264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1966397</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4" activePane="bottomLeft" state="frozen"/>
      <selection/>
      <selection pane="bottomLeft" activeCell="J9" sqref="J9"/>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825</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ROUND(H7*报价汇总表5!$C$8,2)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ROUND(H8*报价汇总表5!$C$8,2)</f>
        <v>0</v>
      </c>
      <c r="K8" s="56"/>
      <c r="L8" s="53"/>
    </row>
    <row r="9" ht="60" customHeight="1" spans="1:12">
      <c r="A9" s="38" t="s">
        <v>45</v>
      </c>
      <c r="B9" s="39" t="s">
        <v>46</v>
      </c>
      <c r="C9" s="40" t="s">
        <v>47</v>
      </c>
      <c r="D9" s="40" t="s">
        <v>48</v>
      </c>
      <c r="E9" s="36" t="s">
        <v>41</v>
      </c>
      <c r="F9" s="37">
        <v>360</v>
      </c>
      <c r="G9" s="42">
        <v>2.27</v>
      </c>
      <c r="H9" s="41">
        <f t="shared" si="0"/>
        <v>2.27</v>
      </c>
      <c r="I9" s="56">
        <f t="shared" si="1"/>
        <v>817</v>
      </c>
      <c r="J9" s="57"/>
      <c r="K9" s="56">
        <f>ROUND(F9*J9,0)</f>
        <v>0</v>
      </c>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ROUND(H10*报价汇总表5!$C$8,2)</f>
        <v>0</v>
      </c>
      <c r="K10" s="56"/>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ROUND(H11*报价汇总表5!$C$8,2)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ROUND(H12*报价汇总表5!$C$8,2)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ROUND(H13*报价汇总表5!$C$8,2)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ROUND(H14*报价汇总表5!$C$8,2)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ROUND(H15*报价汇总表5!$C$8,2)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ROUND(H16*报价汇总表5!$C$8,2)</f>
        <v>0</v>
      </c>
      <c r="K16" s="56"/>
      <c r="L16" s="53"/>
    </row>
    <row r="17" ht="39.95" customHeight="1" spans="1:12">
      <c r="A17" s="38" t="s">
        <v>45</v>
      </c>
      <c r="B17" s="39" t="s">
        <v>75</v>
      </c>
      <c r="C17" s="40" t="s">
        <v>76</v>
      </c>
      <c r="D17" s="40" t="s">
        <v>77</v>
      </c>
      <c r="E17" s="36" t="s">
        <v>41</v>
      </c>
      <c r="F17" s="37">
        <v>240</v>
      </c>
      <c r="G17" s="42">
        <v>21.95</v>
      </c>
      <c r="H17" s="41">
        <f t="shared" si="0"/>
        <v>21.95</v>
      </c>
      <c r="I17" s="56">
        <f t="shared" si="1"/>
        <v>5268</v>
      </c>
      <c r="J17" s="57"/>
      <c r="K17" s="56">
        <f>ROUND(F17*J17,0)</f>
        <v>0</v>
      </c>
      <c r="L17" s="53"/>
    </row>
    <row r="18" ht="39.95" customHeight="1" spans="1:12">
      <c r="A18" s="38" t="s">
        <v>49</v>
      </c>
      <c r="B18" s="39" t="s">
        <v>78</v>
      </c>
      <c r="C18" s="40" t="s">
        <v>79</v>
      </c>
      <c r="D18" s="40" t="s">
        <v>77</v>
      </c>
      <c r="E18" s="36" t="s">
        <v>41</v>
      </c>
      <c r="F18" s="37"/>
      <c r="G18" s="42">
        <v>9.48</v>
      </c>
      <c r="H18" s="41">
        <f t="shared" si="0"/>
        <v>9.48</v>
      </c>
      <c r="I18" s="56">
        <f t="shared" si="1"/>
        <v>0</v>
      </c>
      <c r="J18" s="54">
        <f>ROUND(H18*报价汇总表5!$C$8,2)</f>
        <v>0</v>
      </c>
      <c r="K18" s="56"/>
      <c r="L18" s="53"/>
    </row>
    <row r="19" ht="30" customHeight="1" spans="1:12">
      <c r="A19" s="38" t="s">
        <v>80</v>
      </c>
      <c r="B19" s="39" t="s">
        <v>81</v>
      </c>
      <c r="C19" s="40" t="s">
        <v>82</v>
      </c>
      <c r="D19" s="40" t="s">
        <v>83</v>
      </c>
      <c r="E19" s="36" t="s">
        <v>41</v>
      </c>
      <c r="F19" s="37">
        <v>10</v>
      </c>
      <c r="G19" s="42">
        <v>12.38</v>
      </c>
      <c r="H19" s="41">
        <f t="shared" si="0"/>
        <v>12.38</v>
      </c>
      <c r="I19" s="56">
        <f t="shared" si="1"/>
        <v>124</v>
      </c>
      <c r="J19" s="57"/>
      <c r="K19" s="56">
        <f>ROUND(F19*J19,0)</f>
        <v>0</v>
      </c>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ROUND(H20*报价汇总表5!$C$8,2)</f>
        <v>0</v>
      </c>
      <c r="K20" s="56"/>
      <c r="L20" s="53"/>
    </row>
    <row r="21" ht="60" customHeight="1" spans="1:12">
      <c r="A21" s="38" t="s">
        <v>89</v>
      </c>
      <c r="B21" s="39" t="s">
        <v>90</v>
      </c>
      <c r="C21" s="40" t="s">
        <v>91</v>
      </c>
      <c r="D21" s="40" t="s">
        <v>92</v>
      </c>
      <c r="E21" s="36" t="s">
        <v>57</v>
      </c>
      <c r="F21" s="37"/>
      <c r="G21" s="42">
        <v>380</v>
      </c>
      <c r="H21" s="41">
        <f t="shared" si="0"/>
        <v>380</v>
      </c>
      <c r="I21" s="56">
        <f t="shared" si="1"/>
        <v>0</v>
      </c>
      <c r="J21" s="54">
        <f>ROUND(H21*报价汇总表5!$C$8,2)</f>
        <v>0</v>
      </c>
      <c r="K21" s="56"/>
      <c r="L21" s="53"/>
    </row>
    <row r="22" ht="39.95" customHeight="1" spans="1:12">
      <c r="A22" s="38" t="s">
        <v>93</v>
      </c>
      <c r="B22" s="39" t="s">
        <v>94</v>
      </c>
      <c r="C22" s="40" t="s">
        <v>95</v>
      </c>
      <c r="D22" s="40" t="s">
        <v>96</v>
      </c>
      <c r="E22" s="36" t="s">
        <v>57</v>
      </c>
      <c r="F22" s="37">
        <v>35</v>
      </c>
      <c r="G22" s="42">
        <v>256.806520828</v>
      </c>
      <c r="H22" s="41">
        <f t="shared" si="0"/>
        <v>256.81</v>
      </c>
      <c r="I22" s="56">
        <f t="shared" si="1"/>
        <v>8988</v>
      </c>
      <c r="J22" s="57"/>
      <c r="K22" s="56">
        <f>ROUND(F22*J22,0)</f>
        <v>0</v>
      </c>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ROUND(H23*报价汇总表5!$C$8,2)</f>
        <v>0</v>
      </c>
      <c r="K23" s="56"/>
      <c r="L23" s="53"/>
    </row>
    <row r="24" ht="30" customHeight="1" spans="1:12">
      <c r="A24" s="38" t="s">
        <v>102</v>
      </c>
      <c r="B24" s="39" t="s">
        <v>103</v>
      </c>
      <c r="C24" s="40" t="s">
        <v>104</v>
      </c>
      <c r="D24" s="40" t="s">
        <v>105</v>
      </c>
      <c r="E24" s="36" t="s">
        <v>57</v>
      </c>
      <c r="F24" s="37">
        <v>35</v>
      </c>
      <c r="G24" s="42">
        <v>81.0794476889</v>
      </c>
      <c r="H24" s="41">
        <f t="shared" si="0"/>
        <v>81.08</v>
      </c>
      <c r="I24" s="56">
        <f t="shared" si="1"/>
        <v>2838</v>
      </c>
      <c r="J24" s="57"/>
      <c r="K24" s="56">
        <f>ROUND(F24*J24,0)</f>
        <v>0</v>
      </c>
      <c r="L24" s="53" t="s">
        <v>106</v>
      </c>
    </row>
    <row r="25" ht="20.1" customHeight="1" spans="1:12">
      <c r="A25" s="38" t="s">
        <v>107</v>
      </c>
      <c r="B25" s="39" t="s">
        <v>108</v>
      </c>
      <c r="C25" s="40" t="s">
        <v>109</v>
      </c>
      <c r="D25" s="40" t="s">
        <v>109</v>
      </c>
      <c r="E25" s="36" t="s">
        <v>57</v>
      </c>
      <c r="F25" s="37"/>
      <c r="G25" s="42">
        <v>319.27</v>
      </c>
      <c r="H25" s="41">
        <f t="shared" si="0"/>
        <v>319.27</v>
      </c>
      <c r="I25" s="56">
        <f t="shared" si="1"/>
        <v>0</v>
      </c>
      <c r="J25" s="54">
        <f>ROUND(H25*报价汇总表5!$C$8,2)</f>
        <v>0</v>
      </c>
      <c r="K25" s="56"/>
      <c r="L25" s="53"/>
    </row>
    <row r="26" ht="30" customHeight="1" spans="1:12">
      <c r="A26" s="38" t="s">
        <v>110</v>
      </c>
      <c r="B26" s="39" t="s">
        <v>111</v>
      </c>
      <c r="C26" s="40" t="s">
        <v>112</v>
      </c>
      <c r="D26" s="40" t="s">
        <v>105</v>
      </c>
      <c r="E26" s="36" t="s">
        <v>57</v>
      </c>
      <c r="F26" s="37"/>
      <c r="G26" s="42">
        <v>81.0791754378</v>
      </c>
      <c r="H26" s="41">
        <f t="shared" si="0"/>
        <v>81.08</v>
      </c>
      <c r="I26" s="56">
        <f t="shared" si="1"/>
        <v>0</v>
      </c>
      <c r="J26" s="54">
        <f>ROUND(H26*报价汇总表5!$C$8,2)</f>
        <v>0</v>
      </c>
      <c r="K26" s="56"/>
      <c r="L26" s="53" t="s">
        <v>113</v>
      </c>
    </row>
    <row r="27" ht="30" customHeight="1" spans="1:12">
      <c r="A27" s="38" t="s">
        <v>114</v>
      </c>
      <c r="B27" s="39" t="s">
        <v>115</v>
      </c>
      <c r="C27" s="40" t="s">
        <v>116</v>
      </c>
      <c r="D27" s="40" t="s">
        <v>105</v>
      </c>
      <c r="E27" s="36" t="s">
        <v>57</v>
      </c>
      <c r="F27" s="37">
        <v>42</v>
      </c>
      <c r="G27" s="42">
        <v>81.0792537223</v>
      </c>
      <c r="H27" s="41">
        <f t="shared" si="0"/>
        <v>81.08</v>
      </c>
      <c r="I27" s="56">
        <f t="shared" si="1"/>
        <v>3405</v>
      </c>
      <c r="J27" s="57"/>
      <c r="K27" s="56">
        <f>ROUND(F27*J27,0)</f>
        <v>0</v>
      </c>
      <c r="L27" s="53" t="s">
        <v>117</v>
      </c>
    </row>
    <row r="28" ht="30" customHeight="1" spans="1:12">
      <c r="A28" s="38" t="s">
        <v>118</v>
      </c>
      <c r="B28" s="39" t="s">
        <v>119</v>
      </c>
      <c r="C28" s="40" t="s">
        <v>120</v>
      </c>
      <c r="D28" s="40" t="s">
        <v>105</v>
      </c>
      <c r="E28" s="36" t="s">
        <v>57</v>
      </c>
      <c r="F28" s="37"/>
      <c r="G28" s="42">
        <v>81.0790016648</v>
      </c>
      <c r="H28" s="41">
        <f t="shared" si="0"/>
        <v>81.08</v>
      </c>
      <c r="I28" s="56">
        <f t="shared" si="1"/>
        <v>0</v>
      </c>
      <c r="J28" s="54">
        <f>ROUND(H28*报价汇总表5!$C$8,2)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ROUND(H29*报价汇总表5!$C$8,2)</f>
        <v>0</v>
      </c>
      <c r="K29" s="56"/>
      <c r="L29" s="53"/>
    </row>
    <row r="30" ht="39.95" customHeight="1" spans="1:12">
      <c r="A30" s="38" t="s">
        <v>125</v>
      </c>
      <c r="B30" s="39" t="s">
        <v>126</v>
      </c>
      <c r="C30" s="40" t="s">
        <v>127</v>
      </c>
      <c r="D30" s="40" t="s">
        <v>128</v>
      </c>
      <c r="E30" s="36" t="s">
        <v>57</v>
      </c>
      <c r="F30" s="37"/>
      <c r="G30" s="42">
        <v>259.65</v>
      </c>
      <c r="H30" s="41">
        <f t="shared" si="0"/>
        <v>259.65</v>
      </c>
      <c r="I30" s="56">
        <f t="shared" si="1"/>
        <v>0</v>
      </c>
      <c r="J30" s="54">
        <f>ROUND(H30*报价汇总表5!$C$8,2)</f>
        <v>0</v>
      </c>
      <c r="K30" s="56"/>
      <c r="L30" s="53"/>
    </row>
    <row r="31" ht="39.95" customHeight="1" spans="1:12">
      <c r="A31" s="38" t="s">
        <v>129</v>
      </c>
      <c r="B31" s="39" t="s">
        <v>130</v>
      </c>
      <c r="C31" s="40" t="s">
        <v>131</v>
      </c>
      <c r="D31" s="40" t="s">
        <v>128</v>
      </c>
      <c r="E31" s="36" t="s">
        <v>57</v>
      </c>
      <c r="F31" s="37"/>
      <c r="G31" s="42">
        <v>284.79</v>
      </c>
      <c r="H31" s="41">
        <f t="shared" si="0"/>
        <v>284.79</v>
      </c>
      <c r="I31" s="56">
        <f t="shared" si="1"/>
        <v>0</v>
      </c>
      <c r="J31" s="54">
        <f>ROUND(H31*报价汇总表5!$C$8,2)</f>
        <v>0</v>
      </c>
      <c r="K31" s="56"/>
      <c r="L31" s="53"/>
    </row>
    <row r="32" ht="39.95" customHeight="1" spans="1:12">
      <c r="A32" s="38" t="s">
        <v>132</v>
      </c>
      <c r="B32" s="39" t="s">
        <v>133</v>
      </c>
      <c r="C32" s="40" t="s">
        <v>134</v>
      </c>
      <c r="D32" s="40" t="s">
        <v>128</v>
      </c>
      <c r="E32" s="36" t="s">
        <v>57</v>
      </c>
      <c r="F32" s="37"/>
      <c r="G32" s="42">
        <v>450.19</v>
      </c>
      <c r="H32" s="41">
        <f t="shared" si="0"/>
        <v>450.19</v>
      </c>
      <c r="I32" s="56">
        <f t="shared" si="1"/>
        <v>0</v>
      </c>
      <c r="J32" s="54">
        <f>ROUND(H32*报价汇总表5!$C$8,2)</f>
        <v>0</v>
      </c>
      <c r="K32" s="56"/>
      <c r="L32" s="53"/>
    </row>
    <row r="33" ht="30" customHeight="1" spans="1:12">
      <c r="A33" s="38" t="s">
        <v>135</v>
      </c>
      <c r="B33" s="39" t="s">
        <v>136</v>
      </c>
      <c r="C33" s="40" t="s">
        <v>137</v>
      </c>
      <c r="D33" s="40" t="s">
        <v>138</v>
      </c>
      <c r="E33" s="36" t="s">
        <v>57</v>
      </c>
      <c r="F33" s="37"/>
      <c r="G33" s="42">
        <v>94.66</v>
      </c>
      <c r="H33" s="41">
        <f t="shared" si="0"/>
        <v>94.66</v>
      </c>
      <c r="I33" s="56">
        <f t="shared" si="1"/>
        <v>0</v>
      </c>
      <c r="J33" s="54">
        <f>ROUND(H33*报价汇总表5!$C$8,2)</f>
        <v>0</v>
      </c>
      <c r="K33" s="56"/>
      <c r="L33" s="53"/>
    </row>
    <row r="34" ht="30" customHeight="1" spans="1:12">
      <c r="A34" s="38" t="s">
        <v>139</v>
      </c>
      <c r="B34" s="39" t="s">
        <v>140</v>
      </c>
      <c r="C34" s="40" t="s">
        <v>141</v>
      </c>
      <c r="D34" s="40" t="s">
        <v>138</v>
      </c>
      <c r="E34" s="36" t="s">
        <v>57</v>
      </c>
      <c r="F34" s="37"/>
      <c r="G34" s="42">
        <v>113.15</v>
      </c>
      <c r="H34" s="41">
        <f t="shared" si="0"/>
        <v>113.15</v>
      </c>
      <c r="I34" s="56">
        <f t="shared" si="1"/>
        <v>0</v>
      </c>
      <c r="J34" s="54">
        <f>ROUND(H34*报价汇总表5!$C$8,2)</f>
        <v>0</v>
      </c>
      <c r="K34" s="56"/>
      <c r="L34" s="53"/>
    </row>
    <row r="35" ht="39.95" customHeight="1" spans="1:12">
      <c r="A35" s="38" t="s">
        <v>142</v>
      </c>
      <c r="B35" s="39" t="s">
        <v>143</v>
      </c>
      <c r="C35" s="40" t="s">
        <v>144</v>
      </c>
      <c r="D35" s="40" t="s">
        <v>145</v>
      </c>
      <c r="E35" s="36" t="s">
        <v>57</v>
      </c>
      <c r="F35" s="37"/>
      <c r="G35" s="42">
        <v>192.968794846</v>
      </c>
      <c r="H35" s="41">
        <f t="shared" si="0"/>
        <v>192.97</v>
      </c>
      <c r="I35" s="56">
        <f t="shared" si="1"/>
        <v>0</v>
      </c>
      <c r="J35" s="54">
        <f>ROUND(H35*报价汇总表5!$C$8,2)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ROUND(H36*报价汇总表5!$C$8,2)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ROUND(H37*报价汇总表5!$C$8,2)</f>
        <v>0</v>
      </c>
      <c r="K37" s="56"/>
      <c r="L37" s="53"/>
    </row>
    <row r="38" ht="39.95" customHeight="1" spans="1:12">
      <c r="A38" s="38" t="s">
        <v>154</v>
      </c>
      <c r="B38" s="39" t="s">
        <v>155</v>
      </c>
      <c r="C38" s="40" t="s">
        <v>156</v>
      </c>
      <c r="D38" s="40" t="s">
        <v>153</v>
      </c>
      <c r="E38" s="36" t="s">
        <v>57</v>
      </c>
      <c r="F38" s="37">
        <v>400</v>
      </c>
      <c r="G38" s="42">
        <v>155.66</v>
      </c>
      <c r="H38" s="41">
        <f t="shared" si="0"/>
        <v>155.66</v>
      </c>
      <c r="I38" s="56">
        <f t="shared" si="1"/>
        <v>62264</v>
      </c>
      <c r="J38" s="57"/>
      <c r="K38" s="56">
        <f>ROUND(F38*J38,0)</f>
        <v>0</v>
      </c>
      <c r="L38" s="53"/>
    </row>
    <row r="39" ht="39.95" customHeight="1" spans="1:12">
      <c r="A39" s="38" t="s">
        <v>157</v>
      </c>
      <c r="B39" s="39" t="s">
        <v>158</v>
      </c>
      <c r="C39" s="40" t="s">
        <v>159</v>
      </c>
      <c r="D39" s="40" t="s">
        <v>153</v>
      </c>
      <c r="E39" s="36" t="s">
        <v>57</v>
      </c>
      <c r="F39" s="37">
        <v>500</v>
      </c>
      <c r="G39" s="42">
        <v>67.03</v>
      </c>
      <c r="H39" s="41">
        <f t="shared" si="0"/>
        <v>67.03</v>
      </c>
      <c r="I39" s="56">
        <f t="shared" si="1"/>
        <v>33515</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ROUND(H40*报价汇总表5!$C$8,2)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ROUND(H41*报价汇总表5!$C$8,2)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ROUND(H42*报价汇总表5!$C$8,2)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ROUND(H43*报价汇总表5!$C$8,2)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ROUND(H44*报价汇总表5!$C$8,2)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ROUND(H45*报价汇总表5!$C$8,2)</f>
        <v>0</v>
      </c>
      <c r="K45" s="56"/>
      <c r="L45" s="53"/>
    </row>
    <row r="46" ht="69.95" customHeight="1" spans="1:12">
      <c r="A46" s="38" t="s">
        <v>61</v>
      </c>
      <c r="B46" s="39" t="s">
        <v>180</v>
      </c>
      <c r="C46" s="40" t="s">
        <v>181</v>
      </c>
      <c r="D46" s="40" t="s">
        <v>182</v>
      </c>
      <c r="E46" s="36" t="s">
        <v>57</v>
      </c>
      <c r="F46" s="37"/>
      <c r="G46" s="42">
        <v>21.64</v>
      </c>
      <c r="H46" s="41">
        <f t="shared" si="0"/>
        <v>21.64</v>
      </c>
      <c r="I46" s="56">
        <f t="shared" si="1"/>
        <v>0</v>
      </c>
      <c r="J46" s="54">
        <f>ROUND(H46*报价汇总表5!$C$8,2)</f>
        <v>0</v>
      </c>
      <c r="K46" s="56"/>
      <c r="L46" s="53"/>
    </row>
    <row r="47" ht="69.95" customHeight="1" spans="1:12">
      <c r="A47" s="38" t="s">
        <v>66</v>
      </c>
      <c r="B47" s="39" t="s">
        <v>183</v>
      </c>
      <c r="C47" s="40" t="s">
        <v>184</v>
      </c>
      <c r="D47" s="40" t="s">
        <v>182</v>
      </c>
      <c r="E47" s="36" t="s">
        <v>57</v>
      </c>
      <c r="F47" s="37">
        <v>3500</v>
      </c>
      <c r="G47" s="42">
        <v>6.7</v>
      </c>
      <c r="H47" s="41">
        <f t="shared" si="0"/>
        <v>6.7</v>
      </c>
      <c r="I47" s="56">
        <f t="shared" si="1"/>
        <v>23450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ROUND(H48*报价汇总表5!$C$8,2)</f>
        <v>0</v>
      </c>
      <c r="K48" s="56"/>
      <c r="L48" s="53"/>
    </row>
    <row r="49" ht="80.1" customHeight="1" spans="1:12">
      <c r="A49" s="38" t="s">
        <v>61</v>
      </c>
      <c r="B49" s="39" t="s">
        <v>187</v>
      </c>
      <c r="C49" s="40" t="s">
        <v>181</v>
      </c>
      <c r="D49" s="40" t="s">
        <v>188</v>
      </c>
      <c r="E49" s="36" t="s">
        <v>57</v>
      </c>
      <c r="F49" s="37">
        <v>2000</v>
      </c>
      <c r="G49" s="42">
        <v>31.2</v>
      </c>
      <c r="H49" s="41">
        <f t="shared" si="0"/>
        <v>31.2</v>
      </c>
      <c r="I49" s="56">
        <f t="shared" si="1"/>
        <v>62400</v>
      </c>
      <c r="J49" s="57"/>
      <c r="K49" s="56">
        <f>ROUND(F49*J49,0)</f>
        <v>0</v>
      </c>
      <c r="L49" s="53"/>
    </row>
    <row r="50" ht="80.1" customHeight="1" spans="1:12">
      <c r="A50" s="38" t="s">
        <v>66</v>
      </c>
      <c r="B50" s="39" t="s">
        <v>189</v>
      </c>
      <c r="C50" s="40" t="s">
        <v>184</v>
      </c>
      <c r="D50" s="40" t="s">
        <v>188</v>
      </c>
      <c r="E50" s="36" t="s">
        <v>57</v>
      </c>
      <c r="F50" s="37"/>
      <c r="G50" s="42">
        <v>18.65</v>
      </c>
      <c r="H50" s="41">
        <f t="shared" si="0"/>
        <v>18.65</v>
      </c>
      <c r="I50" s="56">
        <f t="shared" si="1"/>
        <v>0</v>
      </c>
      <c r="J50" s="54">
        <f>ROUND(H50*报价汇总表5!$C$8,2)</f>
        <v>0</v>
      </c>
      <c r="K50" s="56"/>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ROUND(H51*报价汇总表5!$C$8,2)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ROUND(H52*报价汇总表5!$C$8,2)</f>
        <v>0</v>
      </c>
      <c r="K52" s="56"/>
      <c r="L52" s="53"/>
    </row>
    <row r="53" ht="30" customHeight="1" spans="1:12">
      <c r="A53" s="38" t="s">
        <v>45</v>
      </c>
      <c r="B53" s="39" t="s">
        <v>197</v>
      </c>
      <c r="C53" s="40" t="s">
        <v>198</v>
      </c>
      <c r="D53" s="40" t="s">
        <v>199</v>
      </c>
      <c r="E53" s="36" t="s">
        <v>200</v>
      </c>
      <c r="F53" s="37">
        <v>140000</v>
      </c>
      <c r="G53" s="42">
        <v>0.98</v>
      </c>
      <c r="H53" s="41">
        <f t="shared" si="0"/>
        <v>0.98</v>
      </c>
      <c r="I53" s="56">
        <f t="shared" si="1"/>
        <v>137200</v>
      </c>
      <c r="J53" s="57"/>
      <c r="K53" s="56">
        <f>ROUND(F53*J53,0)</f>
        <v>0</v>
      </c>
      <c r="L53" s="53"/>
    </row>
    <row r="54" ht="30" customHeight="1" spans="1:12">
      <c r="A54" s="38" t="s">
        <v>49</v>
      </c>
      <c r="B54" s="39" t="s">
        <v>201</v>
      </c>
      <c r="C54" s="40" t="s">
        <v>202</v>
      </c>
      <c r="D54" s="40" t="s">
        <v>199</v>
      </c>
      <c r="E54" s="36" t="s">
        <v>200</v>
      </c>
      <c r="F54" s="37">
        <v>120000</v>
      </c>
      <c r="G54" s="42">
        <v>1.37</v>
      </c>
      <c r="H54" s="41">
        <f t="shared" si="0"/>
        <v>1.37</v>
      </c>
      <c r="I54" s="56">
        <f t="shared" si="1"/>
        <v>164400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ROUND(H55*报价汇总表5!$C$8,2)</f>
        <v>0</v>
      </c>
      <c r="K55" s="56"/>
      <c r="L55" s="53"/>
    </row>
    <row r="56" ht="20.1" customHeight="1" spans="1:12">
      <c r="A56" s="38" t="s">
        <v>207</v>
      </c>
      <c r="B56" s="39" t="s">
        <v>208</v>
      </c>
      <c r="C56" s="40" t="s">
        <v>209</v>
      </c>
      <c r="D56" s="40" t="s">
        <v>210</v>
      </c>
      <c r="E56" s="36" t="s">
        <v>57</v>
      </c>
      <c r="F56" s="37">
        <v>6700</v>
      </c>
      <c r="G56" s="42">
        <v>3.7</v>
      </c>
      <c r="H56" s="41">
        <f t="shared" si="0"/>
        <v>3.7</v>
      </c>
      <c r="I56" s="56">
        <f t="shared" si="1"/>
        <v>24790</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ROUND(H57*报价汇总表5!$C$8,2)</f>
        <v>0</v>
      </c>
      <c r="K57" s="56"/>
      <c r="L57" s="53"/>
    </row>
    <row r="58" ht="60" customHeight="1" spans="1:12">
      <c r="A58" s="38" t="s">
        <v>214</v>
      </c>
      <c r="B58" s="39" t="s">
        <v>215</v>
      </c>
      <c r="C58" s="40" t="s">
        <v>216</v>
      </c>
      <c r="D58" s="40" t="s">
        <v>217</v>
      </c>
      <c r="E58" s="36" t="s">
        <v>57</v>
      </c>
      <c r="F58" s="37">
        <v>40</v>
      </c>
      <c r="G58" s="42">
        <v>7.57</v>
      </c>
      <c r="H58" s="41">
        <f t="shared" si="0"/>
        <v>7.57</v>
      </c>
      <c r="I58" s="56">
        <f t="shared" si="1"/>
        <v>303</v>
      </c>
      <c r="J58" s="57"/>
      <c r="K58" s="56">
        <f>ROUND(F58*J58,0)</f>
        <v>0</v>
      </c>
      <c r="L58" s="53"/>
    </row>
    <row r="59" ht="69.95" customHeight="1" spans="1:12">
      <c r="A59" s="38" t="s">
        <v>218</v>
      </c>
      <c r="B59" s="39" t="s">
        <v>219</v>
      </c>
      <c r="C59" s="40" t="s">
        <v>220</v>
      </c>
      <c r="D59" s="40" t="s">
        <v>221</v>
      </c>
      <c r="E59" s="36" t="s">
        <v>57</v>
      </c>
      <c r="F59" s="37"/>
      <c r="G59" s="42">
        <v>8.75</v>
      </c>
      <c r="H59" s="41">
        <f t="shared" si="0"/>
        <v>8.75</v>
      </c>
      <c r="I59" s="56">
        <f t="shared" si="1"/>
        <v>0</v>
      </c>
      <c r="J59" s="54">
        <f>ROUND(H59*报价汇总表5!$C$8,2)</f>
        <v>0</v>
      </c>
      <c r="K59" s="56"/>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ROUND(H60*报价汇总表5!$C$8,2)</f>
        <v>0</v>
      </c>
      <c r="K60" s="56"/>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ROUND(H61*报价汇总表5!$C$8,2)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ROUND(H62*报价汇总表5!$C$8,2)</f>
        <v>0</v>
      </c>
      <c r="K62" s="56"/>
      <c r="L62" s="53"/>
    </row>
    <row r="63" ht="39.95" customHeight="1" spans="1:12">
      <c r="A63" s="38" t="s">
        <v>234</v>
      </c>
      <c r="B63" s="39" t="s">
        <v>235</v>
      </c>
      <c r="C63" s="40" t="s">
        <v>236</v>
      </c>
      <c r="D63" s="40" t="s">
        <v>233</v>
      </c>
      <c r="E63" s="36" t="s">
        <v>57</v>
      </c>
      <c r="F63" s="37">
        <v>36</v>
      </c>
      <c r="G63" s="42">
        <v>76.6</v>
      </c>
      <c r="H63" s="41">
        <f t="shared" si="0"/>
        <v>76.6</v>
      </c>
      <c r="I63" s="56">
        <f t="shared" si="1"/>
        <v>2758</v>
      </c>
      <c r="J63" s="57"/>
      <c r="K63" s="56">
        <f>ROUND(F63*J63,0)</f>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ROUND(H64*报价汇总表5!$C$8,2)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ROUND(H65*报价汇总表5!$C$8,2)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ROUND(H66*报价汇总表5!$C$8,2)</f>
        <v>0</v>
      </c>
      <c r="K66" s="56"/>
      <c r="L66" s="53"/>
    </row>
    <row r="67" ht="30" customHeight="1" spans="1:12">
      <c r="A67" s="38" t="s">
        <v>248</v>
      </c>
      <c r="B67" s="39" t="s">
        <v>249</v>
      </c>
      <c r="C67" s="40" t="s">
        <v>250</v>
      </c>
      <c r="D67" s="40" t="s">
        <v>247</v>
      </c>
      <c r="E67" s="36" t="s">
        <v>57</v>
      </c>
      <c r="F67" s="37"/>
      <c r="G67" s="42">
        <v>60.28</v>
      </c>
      <c r="H67" s="41">
        <f t="shared" si="0"/>
        <v>60.28</v>
      </c>
      <c r="I67" s="56">
        <f t="shared" si="1"/>
        <v>0</v>
      </c>
      <c r="J67" s="54">
        <f>ROUND(H67*报价汇总表5!$C$8,2)</f>
        <v>0</v>
      </c>
      <c r="K67" s="56"/>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ROUND(H68*报价汇总表5!$C$8,2)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ROUND(H69*报价汇总表5!$C$8,2)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ROUND(H70*报价汇总表5!$C$8,2)</f>
        <v>0</v>
      </c>
      <c r="K70" s="56"/>
      <c r="L70" s="53"/>
    </row>
    <row r="71" ht="20.1" customHeight="1" spans="1:12">
      <c r="A71" s="38" t="s">
        <v>260</v>
      </c>
      <c r="B71" s="39" t="s">
        <v>261</v>
      </c>
      <c r="C71" s="40" t="s">
        <v>262</v>
      </c>
      <c r="D71" s="40" t="s">
        <v>263</v>
      </c>
      <c r="E71" s="36" t="s">
        <v>57</v>
      </c>
      <c r="F71" s="37"/>
      <c r="G71" s="42">
        <v>119.95</v>
      </c>
      <c r="H71" s="41">
        <f t="shared" ref="H71:H134" si="2">ROUND(G71,2)</f>
        <v>119.95</v>
      </c>
      <c r="I71" s="56">
        <f t="shared" ref="I71:I134" si="3">ROUND(F71*H71,0)</f>
        <v>0</v>
      </c>
      <c r="J71" s="54">
        <f>ROUND(H71*报价汇总表5!$C$8,2)</f>
        <v>0</v>
      </c>
      <c r="K71" s="56"/>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ROUND(H72*报价汇总表5!$C$8,2)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ROUND(H73*报价汇总表5!$C$8,2)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ROUND(H74*报价汇总表5!$C$8,2)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ROUND(H75*报价汇总表5!$C$8,2)</f>
        <v>0</v>
      </c>
      <c r="K75" s="56"/>
      <c r="L75" s="53"/>
    </row>
    <row r="76" ht="39.95" customHeight="1" spans="1:12">
      <c r="A76" s="38" t="s">
        <v>45</v>
      </c>
      <c r="B76" s="39" t="s">
        <v>277</v>
      </c>
      <c r="C76" s="40" t="s">
        <v>278</v>
      </c>
      <c r="D76" s="40" t="s">
        <v>279</v>
      </c>
      <c r="E76" s="36" t="s">
        <v>57</v>
      </c>
      <c r="F76" s="37"/>
      <c r="G76" s="42">
        <v>102.64</v>
      </c>
      <c r="H76" s="41">
        <f t="shared" si="2"/>
        <v>102.64</v>
      </c>
      <c r="I76" s="56">
        <f t="shared" si="3"/>
        <v>0</v>
      </c>
      <c r="J76" s="54">
        <f>ROUND(H76*报价汇总表5!$C$8,2)</f>
        <v>0</v>
      </c>
      <c r="K76" s="56"/>
      <c r="L76" s="53"/>
    </row>
    <row r="77" ht="30" customHeight="1" spans="1:12">
      <c r="A77" s="38" t="s">
        <v>49</v>
      </c>
      <c r="B77" s="39" t="s">
        <v>280</v>
      </c>
      <c r="C77" s="40" t="s">
        <v>281</v>
      </c>
      <c r="D77" s="40" t="s">
        <v>282</v>
      </c>
      <c r="E77" s="36" t="s">
        <v>57</v>
      </c>
      <c r="F77" s="37"/>
      <c r="G77" s="42">
        <v>113.9</v>
      </c>
      <c r="H77" s="41">
        <f t="shared" si="2"/>
        <v>113.9</v>
      </c>
      <c r="I77" s="56">
        <f t="shared" si="3"/>
        <v>0</v>
      </c>
      <c r="J77" s="54">
        <f>ROUND(H77*报价汇总表5!$C$8,2)</f>
        <v>0</v>
      </c>
      <c r="K77" s="56"/>
      <c r="L77" s="53"/>
    </row>
    <row r="78" ht="30" customHeight="1" spans="1:12">
      <c r="A78" s="38" t="s">
        <v>190</v>
      </c>
      <c r="B78" s="39" t="s">
        <v>283</v>
      </c>
      <c r="C78" s="40" t="s">
        <v>284</v>
      </c>
      <c r="D78" s="40" t="s">
        <v>282</v>
      </c>
      <c r="E78" s="36" t="s">
        <v>57</v>
      </c>
      <c r="F78" s="37">
        <v>45</v>
      </c>
      <c r="G78" s="42">
        <v>110.7</v>
      </c>
      <c r="H78" s="41">
        <f t="shared" si="2"/>
        <v>110.7</v>
      </c>
      <c r="I78" s="56">
        <f t="shared" si="3"/>
        <v>4982</v>
      </c>
      <c r="J78" s="57"/>
      <c r="K78" s="56">
        <f>ROUND(F78*J78,0)</f>
        <v>0</v>
      </c>
      <c r="L78" s="53"/>
    </row>
    <row r="79" ht="39.95" customHeight="1" spans="1:12">
      <c r="A79" s="38" t="s">
        <v>285</v>
      </c>
      <c r="B79" s="39" t="s">
        <v>286</v>
      </c>
      <c r="C79" s="40" t="s">
        <v>287</v>
      </c>
      <c r="D79" s="40" t="s">
        <v>288</v>
      </c>
      <c r="E79" s="36" t="s">
        <v>57</v>
      </c>
      <c r="F79" s="37"/>
      <c r="G79" s="42">
        <v>82.05</v>
      </c>
      <c r="H79" s="41">
        <f t="shared" si="2"/>
        <v>82.05</v>
      </c>
      <c r="I79" s="56">
        <f t="shared" si="3"/>
        <v>0</v>
      </c>
      <c r="J79" s="54">
        <f>ROUND(H79*报价汇总表5!$C$8,2)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ROUND(H80*报价汇总表5!$C$8,2)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ROUND(H81*报价汇总表5!$C$8,2)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ROUND(H82*报价汇总表5!$C$8,2)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ROUND(H83*报价汇总表5!$C$8,2)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ROUND(H84*报价汇总表5!$C$8,2)</f>
        <v>0</v>
      </c>
      <c r="K84" s="56"/>
      <c r="L84" s="53"/>
    </row>
    <row r="85" ht="30" customHeight="1" spans="1:12">
      <c r="A85" s="38" t="s">
        <v>304</v>
      </c>
      <c r="B85" s="39" t="s">
        <v>305</v>
      </c>
      <c r="C85" s="40" t="s">
        <v>306</v>
      </c>
      <c r="D85" s="40" t="s">
        <v>298</v>
      </c>
      <c r="E85" s="36" t="s">
        <v>299</v>
      </c>
      <c r="F85" s="37"/>
      <c r="G85" s="42">
        <v>422.8</v>
      </c>
      <c r="H85" s="41">
        <f t="shared" si="2"/>
        <v>422.8</v>
      </c>
      <c r="I85" s="56">
        <f t="shared" si="3"/>
        <v>0</v>
      </c>
      <c r="J85" s="54">
        <f>ROUND(H85*报价汇总表5!$C$8,2)</f>
        <v>0</v>
      </c>
      <c r="K85" s="56"/>
      <c r="L85" s="53"/>
    </row>
    <row r="86" ht="30" customHeight="1" spans="1:12">
      <c r="A86" s="38" t="s">
        <v>307</v>
      </c>
      <c r="B86" s="39" t="s">
        <v>308</v>
      </c>
      <c r="C86" s="40" t="s">
        <v>309</v>
      </c>
      <c r="D86" s="40" t="s">
        <v>298</v>
      </c>
      <c r="E86" s="36" t="s">
        <v>299</v>
      </c>
      <c r="F86" s="37"/>
      <c r="G86" s="42">
        <v>463.62</v>
      </c>
      <c r="H86" s="41">
        <f t="shared" si="2"/>
        <v>463.62</v>
      </c>
      <c r="I86" s="56">
        <f t="shared" si="3"/>
        <v>0</v>
      </c>
      <c r="J86" s="54">
        <f>ROUND(H86*报价汇总表5!$C$8,2)</f>
        <v>0</v>
      </c>
      <c r="K86" s="56"/>
      <c r="L86" s="53"/>
    </row>
    <row r="87" ht="30" customHeight="1" spans="1:12">
      <c r="A87" s="38" t="s">
        <v>310</v>
      </c>
      <c r="B87" s="39" t="s">
        <v>311</v>
      </c>
      <c r="C87" s="40" t="s">
        <v>312</v>
      </c>
      <c r="D87" s="40" t="s">
        <v>298</v>
      </c>
      <c r="E87" s="36" t="s">
        <v>299</v>
      </c>
      <c r="F87" s="37"/>
      <c r="G87" s="42">
        <v>498.39</v>
      </c>
      <c r="H87" s="41">
        <f t="shared" si="2"/>
        <v>498.39</v>
      </c>
      <c r="I87" s="56">
        <f t="shared" si="3"/>
        <v>0</v>
      </c>
      <c r="J87" s="54">
        <f>ROUND(H87*报价汇总表5!$C$8,2)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ROUND(H88*报价汇总表5!$C$8,2)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ROUND(H89*报价汇总表5!$C$8,2)</f>
        <v>0</v>
      </c>
      <c r="K89" s="56"/>
      <c r="L89" s="53"/>
    </row>
    <row r="90" ht="50.1" customHeight="1" spans="1:12">
      <c r="A90" s="38" t="s">
        <v>61</v>
      </c>
      <c r="B90" s="39" t="s">
        <v>317</v>
      </c>
      <c r="C90" s="40" t="s">
        <v>318</v>
      </c>
      <c r="D90" s="40" t="s">
        <v>319</v>
      </c>
      <c r="E90" s="36" t="s">
        <v>299</v>
      </c>
      <c r="F90" s="37"/>
      <c r="G90" s="42">
        <v>480.62</v>
      </c>
      <c r="H90" s="41">
        <f t="shared" si="2"/>
        <v>480.62</v>
      </c>
      <c r="I90" s="56">
        <f t="shared" si="3"/>
        <v>0</v>
      </c>
      <c r="J90" s="54">
        <f>ROUND(H90*报价汇总表5!$C$8,2)</f>
        <v>0</v>
      </c>
      <c r="K90" s="56"/>
      <c r="L90" s="53"/>
    </row>
    <row r="91" ht="50.1" customHeight="1" spans="1:12">
      <c r="A91" s="38" t="s">
        <v>66</v>
      </c>
      <c r="B91" s="39" t="s">
        <v>320</v>
      </c>
      <c r="C91" s="40" t="s">
        <v>321</v>
      </c>
      <c r="D91" s="40" t="s">
        <v>322</v>
      </c>
      <c r="E91" s="36" t="s">
        <v>299</v>
      </c>
      <c r="F91" s="37">
        <v>130</v>
      </c>
      <c r="G91" s="42">
        <v>495.34</v>
      </c>
      <c r="H91" s="41">
        <f t="shared" si="2"/>
        <v>495.34</v>
      </c>
      <c r="I91" s="56">
        <f t="shared" si="3"/>
        <v>64394</v>
      </c>
      <c r="J91" s="57"/>
      <c r="K91" s="56">
        <f>ROUND(F91*J91,0)</f>
        <v>0</v>
      </c>
      <c r="L91" s="53"/>
    </row>
    <row r="92" ht="39.95" customHeight="1" spans="1:12">
      <c r="A92" s="38" t="s">
        <v>323</v>
      </c>
      <c r="B92" s="39" t="s">
        <v>324</v>
      </c>
      <c r="C92" s="40" t="s">
        <v>325</v>
      </c>
      <c r="D92" s="40" t="s">
        <v>326</v>
      </c>
      <c r="E92" s="36" t="s">
        <v>57</v>
      </c>
      <c r="F92" s="37"/>
      <c r="G92" s="42">
        <v>413.5</v>
      </c>
      <c r="H92" s="41">
        <f t="shared" si="2"/>
        <v>413.5</v>
      </c>
      <c r="I92" s="56">
        <f t="shared" si="3"/>
        <v>0</v>
      </c>
      <c r="J92" s="54">
        <f>ROUND(H92*报价汇总表5!$C$8,2)</f>
        <v>0</v>
      </c>
      <c r="K92" s="56"/>
      <c r="L92" s="53"/>
    </row>
    <row r="93" ht="39.95" customHeight="1" spans="1:12">
      <c r="A93" s="38" t="s">
        <v>327</v>
      </c>
      <c r="B93" s="39" t="s">
        <v>328</v>
      </c>
      <c r="C93" s="40" t="s">
        <v>329</v>
      </c>
      <c r="D93" s="40" t="s">
        <v>326</v>
      </c>
      <c r="E93" s="36" t="s">
        <v>57</v>
      </c>
      <c r="F93" s="37"/>
      <c r="G93" s="42">
        <v>456.9</v>
      </c>
      <c r="H93" s="41">
        <f t="shared" si="2"/>
        <v>456.9</v>
      </c>
      <c r="I93" s="56">
        <f t="shared" si="3"/>
        <v>0</v>
      </c>
      <c r="J93" s="54">
        <f>ROUND(H93*报价汇总表5!$C$8,2)</f>
        <v>0</v>
      </c>
      <c r="K93" s="56"/>
      <c r="L93" s="53"/>
    </row>
    <row r="94" ht="60" customHeight="1" spans="1:12">
      <c r="A94" s="38" t="s">
        <v>49</v>
      </c>
      <c r="B94" s="39" t="s">
        <v>330</v>
      </c>
      <c r="C94" s="40" t="s">
        <v>331</v>
      </c>
      <c r="D94" s="40" t="s">
        <v>332</v>
      </c>
      <c r="E94" s="36" t="s">
        <v>41</v>
      </c>
      <c r="F94" s="37"/>
      <c r="G94" s="42">
        <v>7.5</v>
      </c>
      <c r="H94" s="41">
        <f t="shared" si="2"/>
        <v>7.5</v>
      </c>
      <c r="I94" s="56">
        <f t="shared" si="3"/>
        <v>0</v>
      </c>
      <c r="J94" s="54">
        <f>ROUND(H94*报价汇总表5!$C$8,2)</f>
        <v>0</v>
      </c>
      <c r="K94" s="56"/>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ROUND(H95*报价汇总表5!$C$8,2)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ROUND(H96*报价汇总表5!$C$8,2)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ROUND(H97*报价汇总表5!$C$8,2)</f>
        <v>0</v>
      </c>
      <c r="K97" s="56"/>
      <c r="L97" s="53" t="s">
        <v>340</v>
      </c>
    </row>
    <row r="98" ht="39.95" customHeight="1" spans="1:12">
      <c r="A98" s="38" t="s">
        <v>341</v>
      </c>
      <c r="B98" s="39" t="s">
        <v>311</v>
      </c>
      <c r="C98" s="40" t="s">
        <v>342</v>
      </c>
      <c r="D98" s="40" t="s">
        <v>339</v>
      </c>
      <c r="E98" s="36" t="s">
        <v>88</v>
      </c>
      <c r="F98" s="37">
        <v>2800</v>
      </c>
      <c r="G98" s="42">
        <v>60.728490848</v>
      </c>
      <c r="H98" s="41">
        <f t="shared" si="2"/>
        <v>60.73</v>
      </c>
      <c r="I98" s="56">
        <f t="shared" si="3"/>
        <v>170044</v>
      </c>
      <c r="J98" s="57"/>
      <c r="K98" s="56">
        <f>ROUND(F98*J98,0)</f>
        <v>0</v>
      </c>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ROUND(H99*报价汇总表5!$C$8,2)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ROUND(H100*报价汇总表5!$C$8,2)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ROUND(H101*报价汇总表5!$C$8,2)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ROUND(H102*报价汇总表5!$C$8,2)</f>
        <v>0</v>
      </c>
      <c r="K102" s="56"/>
      <c r="L102" s="53"/>
    </row>
    <row r="103" ht="20.1" customHeight="1" spans="1:12">
      <c r="A103" s="38" t="s">
        <v>45</v>
      </c>
      <c r="B103" s="39" t="s">
        <v>355</v>
      </c>
      <c r="C103" s="40" t="s">
        <v>356</v>
      </c>
      <c r="D103" s="40" t="s">
        <v>357</v>
      </c>
      <c r="E103" s="36" t="s">
        <v>57</v>
      </c>
      <c r="F103" s="37">
        <v>35</v>
      </c>
      <c r="G103" s="42">
        <v>22.02</v>
      </c>
      <c r="H103" s="41">
        <f t="shared" si="2"/>
        <v>22.02</v>
      </c>
      <c r="I103" s="56">
        <f t="shared" si="3"/>
        <v>771</v>
      </c>
      <c r="J103" s="57"/>
      <c r="K103" s="56">
        <f>ROUND(F103*J103,0)</f>
        <v>0</v>
      </c>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ROUND(H104*报价汇总表5!$C$8,2)</f>
        <v>0</v>
      </c>
      <c r="K104" s="56"/>
      <c r="L104" s="53"/>
    </row>
    <row r="105" ht="69.95" customHeight="1" spans="1:12">
      <c r="A105" s="38" t="s">
        <v>61</v>
      </c>
      <c r="B105" s="39" t="s">
        <v>360</v>
      </c>
      <c r="C105" s="40" t="s">
        <v>361</v>
      </c>
      <c r="D105" s="40" t="s">
        <v>362</v>
      </c>
      <c r="E105" s="36" t="s">
        <v>57</v>
      </c>
      <c r="F105" s="37"/>
      <c r="G105" s="42">
        <v>325</v>
      </c>
      <c r="H105" s="41">
        <f t="shared" si="2"/>
        <v>325</v>
      </c>
      <c r="I105" s="56">
        <f t="shared" si="3"/>
        <v>0</v>
      </c>
      <c r="J105" s="54">
        <f>ROUND(H105*报价汇总表5!$C$8,2)</f>
        <v>0</v>
      </c>
      <c r="K105" s="56"/>
      <c r="L105" s="53"/>
    </row>
    <row r="106" ht="69.95" customHeight="1" spans="1:12">
      <c r="A106" s="38" t="s">
        <v>66</v>
      </c>
      <c r="B106" s="39" t="s">
        <v>363</v>
      </c>
      <c r="C106" s="40" t="s">
        <v>364</v>
      </c>
      <c r="D106" s="40" t="s">
        <v>362</v>
      </c>
      <c r="E106" s="36" t="s">
        <v>57</v>
      </c>
      <c r="F106" s="37"/>
      <c r="G106" s="42">
        <v>335</v>
      </c>
      <c r="H106" s="41">
        <f t="shared" si="2"/>
        <v>335</v>
      </c>
      <c r="I106" s="56">
        <f t="shared" si="3"/>
        <v>0</v>
      </c>
      <c r="J106" s="54">
        <f>ROUND(H106*报价汇总表5!$C$8,2)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ROUND(H107*报价汇总表5!$C$8,2)</f>
        <v>0</v>
      </c>
      <c r="K107" s="56"/>
      <c r="L107" s="53"/>
    </row>
    <row r="108" ht="50.1" customHeight="1" spans="1:12">
      <c r="A108" s="38" t="s">
        <v>61</v>
      </c>
      <c r="B108" s="39" t="s">
        <v>367</v>
      </c>
      <c r="C108" s="40" t="s">
        <v>368</v>
      </c>
      <c r="D108" s="40" t="s">
        <v>369</v>
      </c>
      <c r="E108" s="36" t="s">
        <v>57</v>
      </c>
      <c r="F108" s="37">
        <v>55</v>
      </c>
      <c r="G108" s="42">
        <v>222.3301316269</v>
      </c>
      <c r="H108" s="41">
        <f t="shared" si="2"/>
        <v>222.33</v>
      </c>
      <c r="I108" s="56">
        <f t="shared" si="3"/>
        <v>12228</v>
      </c>
      <c r="J108" s="57"/>
      <c r="K108" s="56">
        <f>ROUND(F108*J108,0)</f>
        <v>0</v>
      </c>
      <c r="L108" s="53" t="s">
        <v>117</v>
      </c>
    </row>
    <row r="109" ht="50.1" customHeight="1" spans="1:12">
      <c r="A109" s="38" t="s">
        <v>66</v>
      </c>
      <c r="B109" s="39" t="s">
        <v>370</v>
      </c>
      <c r="C109" s="40" t="s">
        <v>371</v>
      </c>
      <c r="D109" s="40" t="s">
        <v>369</v>
      </c>
      <c r="E109" s="36" t="s">
        <v>57</v>
      </c>
      <c r="F109" s="37"/>
      <c r="G109" s="42">
        <v>222.3296643817</v>
      </c>
      <c r="H109" s="41">
        <f t="shared" si="2"/>
        <v>222.33</v>
      </c>
      <c r="I109" s="56">
        <f t="shared" si="3"/>
        <v>0</v>
      </c>
      <c r="J109" s="54">
        <f>ROUND(H109*报价汇总表5!$C$8,2)</f>
        <v>0</v>
      </c>
      <c r="K109" s="56"/>
      <c r="L109" s="53" t="s">
        <v>113</v>
      </c>
    </row>
    <row r="110" ht="50.1" customHeight="1" spans="1:12">
      <c r="A110" s="38" t="s">
        <v>372</v>
      </c>
      <c r="B110" s="39" t="s">
        <v>373</v>
      </c>
      <c r="C110" s="40" t="s">
        <v>374</v>
      </c>
      <c r="D110" s="40" t="s">
        <v>369</v>
      </c>
      <c r="E110" s="36" t="s">
        <v>57</v>
      </c>
      <c r="F110" s="37">
        <v>175</v>
      </c>
      <c r="G110" s="42">
        <v>222.3256095792</v>
      </c>
      <c r="H110" s="41">
        <f t="shared" si="2"/>
        <v>222.33</v>
      </c>
      <c r="I110" s="56">
        <f t="shared" si="3"/>
        <v>38908</v>
      </c>
      <c r="J110" s="57"/>
      <c r="K110" s="56">
        <f>ROUND(F110*J110,0)</f>
        <v>0</v>
      </c>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ROUND(H111*报价汇总表5!$C$8,2)</f>
        <v>0</v>
      </c>
      <c r="K111" s="56"/>
      <c r="L111" s="53" t="s">
        <v>380</v>
      </c>
    </row>
    <row r="112" ht="50.1" customHeight="1" spans="1:12">
      <c r="A112" s="38" t="s">
        <v>381</v>
      </c>
      <c r="B112" s="39" t="s">
        <v>382</v>
      </c>
      <c r="C112" s="40" t="s">
        <v>383</v>
      </c>
      <c r="D112" s="40" t="s">
        <v>369</v>
      </c>
      <c r="E112" s="36" t="s">
        <v>57</v>
      </c>
      <c r="F112" s="37"/>
      <c r="G112" s="42">
        <v>222.3255361976</v>
      </c>
      <c r="H112" s="41">
        <f t="shared" si="2"/>
        <v>222.33</v>
      </c>
      <c r="I112" s="56">
        <f t="shared" si="3"/>
        <v>0</v>
      </c>
      <c r="J112" s="54">
        <f>ROUND(H112*报价汇总表5!$C$8,2)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ROUND(H113*报价汇总表5!$C$8,2)</f>
        <v>0</v>
      </c>
      <c r="K113" s="56"/>
      <c r="L113" s="53"/>
    </row>
    <row r="114" ht="80.1" customHeight="1" spans="1:12">
      <c r="A114" s="38" t="s">
        <v>61</v>
      </c>
      <c r="B114" s="39" t="s">
        <v>387</v>
      </c>
      <c r="C114" s="40" t="s">
        <v>388</v>
      </c>
      <c r="D114" s="40" t="s">
        <v>389</v>
      </c>
      <c r="E114" s="36" t="s">
        <v>57</v>
      </c>
      <c r="F114" s="37"/>
      <c r="G114" s="42">
        <v>291.604363132</v>
      </c>
      <c r="H114" s="41">
        <f t="shared" si="2"/>
        <v>291.6</v>
      </c>
      <c r="I114" s="56">
        <f t="shared" si="3"/>
        <v>0</v>
      </c>
      <c r="J114" s="54">
        <f>ROUND(H114*报价汇总表5!$C$8,2)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ROUND(H115*报价汇总表5!$C$8,2)</f>
        <v>0</v>
      </c>
      <c r="K115" s="56"/>
      <c r="L115" s="53"/>
    </row>
    <row r="116" ht="39.95" customHeight="1" spans="1:12">
      <c r="A116" s="38" t="s">
        <v>61</v>
      </c>
      <c r="B116" s="39" t="s">
        <v>392</v>
      </c>
      <c r="C116" s="40" t="s">
        <v>393</v>
      </c>
      <c r="D116" s="40" t="s">
        <v>394</v>
      </c>
      <c r="E116" s="36" t="s">
        <v>57</v>
      </c>
      <c r="F116" s="37">
        <v>18</v>
      </c>
      <c r="G116" s="42">
        <v>248.1687495148</v>
      </c>
      <c r="H116" s="41">
        <f t="shared" si="2"/>
        <v>248.17</v>
      </c>
      <c r="I116" s="56">
        <f t="shared" si="3"/>
        <v>4467</v>
      </c>
      <c r="J116" s="57"/>
      <c r="K116" s="56">
        <f>ROUND(F116*J116,0)</f>
        <v>0</v>
      </c>
      <c r="L116" s="53" t="s">
        <v>117</v>
      </c>
    </row>
    <row r="117" ht="39.95" customHeight="1" spans="1:12">
      <c r="A117" s="38" t="s">
        <v>66</v>
      </c>
      <c r="B117" s="39" t="s">
        <v>395</v>
      </c>
      <c r="C117" s="40" t="s">
        <v>396</v>
      </c>
      <c r="D117" s="40" t="s">
        <v>394</v>
      </c>
      <c r="E117" s="36" t="s">
        <v>57</v>
      </c>
      <c r="F117" s="37"/>
      <c r="G117" s="42">
        <v>332.5707327824</v>
      </c>
      <c r="H117" s="41">
        <f t="shared" si="2"/>
        <v>332.57</v>
      </c>
      <c r="I117" s="56">
        <f t="shared" si="3"/>
        <v>0</v>
      </c>
      <c r="J117" s="54">
        <f>ROUND(H117*报价汇总表5!$C$8,2)</f>
        <v>0</v>
      </c>
      <c r="K117" s="56"/>
      <c r="L117" s="53" t="s">
        <v>117</v>
      </c>
    </row>
    <row r="118" ht="30" customHeight="1" spans="1:12">
      <c r="A118" s="38" t="s">
        <v>372</v>
      </c>
      <c r="B118" s="39" t="s">
        <v>397</v>
      </c>
      <c r="C118" s="40" t="s">
        <v>398</v>
      </c>
      <c r="D118" s="40" t="s">
        <v>399</v>
      </c>
      <c r="E118" s="36" t="s">
        <v>168</v>
      </c>
      <c r="F118" s="37">
        <v>1800</v>
      </c>
      <c r="G118" s="42">
        <v>0.9793</v>
      </c>
      <c r="H118" s="41">
        <f t="shared" si="2"/>
        <v>0.98</v>
      </c>
      <c r="I118" s="56">
        <f t="shared" si="3"/>
        <v>1764</v>
      </c>
      <c r="J118" s="57"/>
      <c r="K118" s="56">
        <f>ROUND(F118*J118,0)</f>
        <v>0</v>
      </c>
      <c r="L118" s="53" t="s">
        <v>400</v>
      </c>
    </row>
    <row r="119" ht="39.95" customHeight="1" spans="1:12">
      <c r="A119" s="38" t="s">
        <v>376</v>
      </c>
      <c r="B119" s="39" t="s">
        <v>401</v>
      </c>
      <c r="C119" s="40" t="s">
        <v>402</v>
      </c>
      <c r="D119" s="40" t="s">
        <v>394</v>
      </c>
      <c r="E119" s="36" t="s">
        <v>57</v>
      </c>
      <c r="F119" s="37"/>
      <c r="G119" s="42">
        <v>248.1668561916</v>
      </c>
      <c r="H119" s="41">
        <f t="shared" si="2"/>
        <v>248.17</v>
      </c>
      <c r="I119" s="56">
        <f t="shared" si="3"/>
        <v>0</v>
      </c>
      <c r="J119" s="54">
        <f>ROUND(H119*报价汇总表5!$C$8,2)</f>
        <v>0</v>
      </c>
      <c r="K119" s="56"/>
      <c r="L119" s="53" t="s">
        <v>375</v>
      </c>
    </row>
    <row r="120" ht="39.95" customHeight="1" spans="1:12">
      <c r="A120" s="38" t="s">
        <v>403</v>
      </c>
      <c r="B120" s="39" t="s">
        <v>404</v>
      </c>
      <c r="C120" s="40" t="s">
        <v>405</v>
      </c>
      <c r="D120" s="40" t="s">
        <v>394</v>
      </c>
      <c r="E120" s="36" t="s">
        <v>57</v>
      </c>
      <c r="F120" s="37"/>
      <c r="G120" s="42">
        <v>332.571167928</v>
      </c>
      <c r="H120" s="41">
        <f t="shared" si="2"/>
        <v>332.57</v>
      </c>
      <c r="I120" s="56">
        <f t="shared" si="3"/>
        <v>0</v>
      </c>
      <c r="J120" s="54">
        <f>ROUND(H120*报价汇总表5!$C$8,2)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ROUND(H121*报价汇总表5!$C$8,2)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ROUND(H122*报价汇总表5!$C$8,2)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ROUND(H123*报价汇总表5!$C$8,2)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ROUND(H124*报价汇总表5!$C$8,2)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ROUND(H125*报价汇总表5!$C$8,2)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ROUND(H126*报价汇总表5!$C$8,2)</f>
        <v>0</v>
      </c>
      <c r="K126" s="56"/>
      <c r="L126" s="53"/>
    </row>
    <row r="127" ht="69.95" customHeight="1" spans="1:12">
      <c r="A127" s="38" t="s">
        <v>61</v>
      </c>
      <c r="B127" s="39" t="s">
        <v>427</v>
      </c>
      <c r="C127" s="40" t="s">
        <v>428</v>
      </c>
      <c r="D127" s="40" t="s">
        <v>429</v>
      </c>
      <c r="E127" s="36" t="s">
        <v>57</v>
      </c>
      <c r="F127" s="37">
        <v>26</v>
      </c>
      <c r="G127" s="42">
        <v>325</v>
      </c>
      <c r="H127" s="41">
        <f t="shared" si="2"/>
        <v>325</v>
      </c>
      <c r="I127" s="56">
        <f t="shared" si="3"/>
        <v>8450</v>
      </c>
      <c r="J127" s="57"/>
      <c r="K127" s="56">
        <f>ROUND(F127*J127,0)</f>
        <v>0</v>
      </c>
      <c r="L127" s="53"/>
    </row>
    <row r="128" ht="69.95" customHeight="1" spans="1:12">
      <c r="A128" s="38" t="s">
        <v>66</v>
      </c>
      <c r="B128" s="39" t="s">
        <v>430</v>
      </c>
      <c r="C128" s="40" t="s">
        <v>431</v>
      </c>
      <c r="D128" s="40" t="s">
        <v>429</v>
      </c>
      <c r="E128" s="36" t="s">
        <v>57</v>
      </c>
      <c r="F128" s="37"/>
      <c r="G128" s="42">
        <v>335</v>
      </c>
      <c r="H128" s="41">
        <f t="shared" si="2"/>
        <v>335</v>
      </c>
      <c r="I128" s="56">
        <f t="shared" si="3"/>
        <v>0</v>
      </c>
      <c r="J128" s="54">
        <f>ROUND(H128*报价汇总表5!$C$8,2)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ROUND(H129*报价汇总表5!$C$8,2)</f>
        <v>0</v>
      </c>
      <c r="K129" s="56"/>
      <c r="L129" s="53"/>
    </row>
    <row r="130" ht="69.95" customHeight="1" spans="1:12">
      <c r="A130" s="38" t="s">
        <v>61</v>
      </c>
      <c r="B130" s="39" t="s">
        <v>434</v>
      </c>
      <c r="C130" s="40" t="s">
        <v>435</v>
      </c>
      <c r="D130" s="40" t="s">
        <v>436</v>
      </c>
      <c r="E130" s="36" t="s">
        <v>57</v>
      </c>
      <c r="F130" s="37"/>
      <c r="G130" s="42">
        <v>291.091569052</v>
      </c>
      <c r="H130" s="41">
        <f t="shared" si="2"/>
        <v>291.09</v>
      </c>
      <c r="I130" s="56">
        <f t="shared" si="3"/>
        <v>0</v>
      </c>
      <c r="J130" s="54">
        <f>ROUND(H130*报价汇总表5!$C$8,2)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ROUND(H131*报价汇总表5!$C$8,2)</f>
        <v>0</v>
      </c>
      <c r="K131" s="56"/>
      <c r="L131" s="53"/>
    </row>
    <row r="132" ht="50.1" customHeight="1" spans="1:12">
      <c r="A132" s="38" t="s">
        <v>61</v>
      </c>
      <c r="B132" s="39" t="s">
        <v>440</v>
      </c>
      <c r="C132" s="40" t="s">
        <v>441</v>
      </c>
      <c r="D132" s="40" t="s">
        <v>442</v>
      </c>
      <c r="E132" s="36" t="s">
        <v>57</v>
      </c>
      <c r="F132" s="37"/>
      <c r="G132" s="42">
        <v>222.3262523543</v>
      </c>
      <c r="H132" s="41">
        <f t="shared" si="2"/>
        <v>222.33</v>
      </c>
      <c r="I132" s="56">
        <f t="shared" si="3"/>
        <v>0</v>
      </c>
      <c r="J132" s="54">
        <f>ROUND(H132*报价汇总表5!$C$8,2)</f>
        <v>0</v>
      </c>
      <c r="K132" s="56"/>
      <c r="L132" s="53" t="s">
        <v>146</v>
      </c>
    </row>
    <row r="133" ht="50.1" customHeight="1" spans="1:12">
      <c r="A133" s="38" t="s">
        <v>66</v>
      </c>
      <c r="B133" s="39" t="s">
        <v>443</v>
      </c>
      <c r="C133" s="40" t="s">
        <v>444</v>
      </c>
      <c r="D133" s="40" t="s">
        <v>442</v>
      </c>
      <c r="E133" s="36" t="s">
        <v>57</v>
      </c>
      <c r="F133" s="37">
        <v>40</v>
      </c>
      <c r="G133" s="42">
        <v>222.3244512077</v>
      </c>
      <c r="H133" s="41">
        <f t="shared" si="2"/>
        <v>222.32</v>
      </c>
      <c r="I133" s="56">
        <f t="shared" si="3"/>
        <v>8893</v>
      </c>
      <c r="J133" s="57"/>
      <c r="K133" s="56">
        <f>ROUND(F133*J133,0)</f>
        <v>0</v>
      </c>
      <c r="L133" s="53" t="s">
        <v>437</v>
      </c>
    </row>
    <row r="134" ht="50.1" customHeight="1" spans="1:12">
      <c r="A134" s="38" t="s">
        <v>445</v>
      </c>
      <c r="B134" s="39" t="s">
        <v>446</v>
      </c>
      <c r="C134" s="40" t="s">
        <v>447</v>
      </c>
      <c r="D134" s="40" t="s">
        <v>442</v>
      </c>
      <c r="E134" s="36" t="s">
        <v>57</v>
      </c>
      <c r="F134" s="37">
        <v>35</v>
      </c>
      <c r="G134" s="42">
        <v>310.937303883</v>
      </c>
      <c r="H134" s="41">
        <f t="shared" si="2"/>
        <v>310.94</v>
      </c>
      <c r="I134" s="56">
        <f t="shared" si="3"/>
        <v>10883</v>
      </c>
      <c r="J134" s="57"/>
      <c r="K134" s="56">
        <f>ROUND(F134*J134,0)</f>
        <v>0</v>
      </c>
      <c r="L134" s="53" t="s">
        <v>437</v>
      </c>
    </row>
    <row r="135" ht="69.95" customHeight="1" spans="1:12">
      <c r="A135" s="38" t="s">
        <v>285</v>
      </c>
      <c r="B135" s="39" t="s">
        <v>448</v>
      </c>
      <c r="C135" s="40" t="s">
        <v>449</v>
      </c>
      <c r="D135" s="40" t="s">
        <v>429</v>
      </c>
      <c r="E135" s="36" t="s">
        <v>57</v>
      </c>
      <c r="F135" s="37"/>
      <c r="G135" s="42">
        <v>241.974568196</v>
      </c>
      <c r="H135" s="41">
        <f t="shared" ref="H135:H198" si="4">ROUND(G135,2)</f>
        <v>241.97</v>
      </c>
      <c r="I135" s="56">
        <f t="shared" ref="I135:I198" si="5">ROUND(F135*H135,0)</f>
        <v>0</v>
      </c>
      <c r="J135" s="54">
        <f>ROUND(H135*报价汇总表5!$C$8,2)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ROUND(H136*报价汇总表5!$C$8,2)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ROUND(H137*报价汇总表5!$C$8,2)</f>
        <v>0</v>
      </c>
      <c r="K137" s="56"/>
      <c r="L137" s="53"/>
    </row>
    <row r="138" ht="69.95" customHeight="1" spans="1:12">
      <c r="A138" s="38" t="s">
        <v>61</v>
      </c>
      <c r="B138" s="39" t="s">
        <v>455</v>
      </c>
      <c r="C138" s="40" t="s">
        <v>456</v>
      </c>
      <c r="D138" s="40" t="s">
        <v>457</v>
      </c>
      <c r="E138" s="36" t="s">
        <v>57</v>
      </c>
      <c r="F138" s="37"/>
      <c r="G138" s="42">
        <v>325</v>
      </c>
      <c r="H138" s="41">
        <f t="shared" si="4"/>
        <v>325</v>
      </c>
      <c r="I138" s="56">
        <f t="shared" si="5"/>
        <v>0</v>
      </c>
      <c r="J138" s="54">
        <f>ROUND(H138*报价汇总表5!$C$8,2)</f>
        <v>0</v>
      </c>
      <c r="K138" s="56"/>
      <c r="L138" s="53"/>
    </row>
    <row r="139" ht="69.95" customHeight="1" spans="1:12">
      <c r="A139" s="38" t="s">
        <v>66</v>
      </c>
      <c r="B139" s="39" t="s">
        <v>458</v>
      </c>
      <c r="C139" s="40" t="s">
        <v>459</v>
      </c>
      <c r="D139" s="40" t="s">
        <v>457</v>
      </c>
      <c r="E139" s="36" t="s">
        <v>57</v>
      </c>
      <c r="F139" s="37"/>
      <c r="G139" s="42">
        <v>335</v>
      </c>
      <c r="H139" s="41">
        <f t="shared" si="4"/>
        <v>335</v>
      </c>
      <c r="I139" s="56">
        <f t="shared" si="5"/>
        <v>0</v>
      </c>
      <c r="J139" s="54">
        <f>ROUND(H139*报价汇总表5!$C$8,2)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ROUND(H140*报价汇总表5!$C$8,2)</f>
        <v>0</v>
      </c>
      <c r="K140" s="56"/>
      <c r="L140" s="53"/>
    </row>
    <row r="141" ht="69.95" customHeight="1" spans="1:12">
      <c r="A141" s="38" t="s">
        <v>61</v>
      </c>
      <c r="B141" s="39" t="s">
        <v>462</v>
      </c>
      <c r="C141" s="40" t="s">
        <v>463</v>
      </c>
      <c r="D141" s="40" t="s">
        <v>464</v>
      </c>
      <c r="E141" s="36" t="s">
        <v>57</v>
      </c>
      <c r="F141" s="37"/>
      <c r="G141" s="42">
        <v>228.7311806853</v>
      </c>
      <c r="H141" s="41">
        <f t="shared" si="4"/>
        <v>228.73</v>
      </c>
      <c r="I141" s="56">
        <f t="shared" si="5"/>
        <v>0</v>
      </c>
      <c r="J141" s="54">
        <f>ROUND(H141*报价汇总表5!$C$8,2)</f>
        <v>0</v>
      </c>
      <c r="K141" s="56"/>
      <c r="L141" s="53" t="s">
        <v>146</v>
      </c>
    </row>
    <row r="142" ht="69.95" customHeight="1" spans="1:12">
      <c r="A142" s="38" t="s">
        <v>66</v>
      </c>
      <c r="B142" s="39" t="s">
        <v>465</v>
      </c>
      <c r="C142" s="40" t="s">
        <v>466</v>
      </c>
      <c r="D142" s="40" t="s">
        <v>467</v>
      </c>
      <c r="E142" s="36" t="s">
        <v>57</v>
      </c>
      <c r="F142" s="37">
        <v>30</v>
      </c>
      <c r="G142" s="42">
        <v>228.729293682</v>
      </c>
      <c r="H142" s="41">
        <f t="shared" si="4"/>
        <v>228.73</v>
      </c>
      <c r="I142" s="56">
        <f t="shared" si="5"/>
        <v>6862</v>
      </c>
      <c r="J142" s="57"/>
      <c r="K142" s="56">
        <f>ROUND(F142*J142,0)</f>
        <v>0</v>
      </c>
      <c r="L142" s="53" t="s">
        <v>437</v>
      </c>
    </row>
    <row r="143" ht="30" customHeight="1" spans="1:12">
      <c r="A143" s="38" t="s">
        <v>190</v>
      </c>
      <c r="B143" s="39" t="s">
        <v>468</v>
      </c>
      <c r="C143" s="40" t="s">
        <v>469</v>
      </c>
      <c r="D143" s="40" t="s">
        <v>470</v>
      </c>
      <c r="E143" s="36" t="s">
        <v>88</v>
      </c>
      <c r="F143" s="37"/>
      <c r="G143" s="42">
        <v>93.6</v>
      </c>
      <c r="H143" s="41">
        <f t="shared" si="4"/>
        <v>93.6</v>
      </c>
      <c r="I143" s="56">
        <f t="shared" si="5"/>
        <v>0</v>
      </c>
      <c r="J143" s="54">
        <f>ROUND(H143*报价汇总表5!$C$8,2)</f>
        <v>0</v>
      </c>
      <c r="K143" s="56"/>
      <c r="L143" s="53"/>
    </row>
    <row r="144" ht="60" customHeight="1" spans="1:12">
      <c r="A144" s="38" t="s">
        <v>285</v>
      </c>
      <c r="B144" s="39" t="s">
        <v>471</v>
      </c>
      <c r="C144" s="40" t="s">
        <v>472</v>
      </c>
      <c r="D144" s="40" t="s">
        <v>473</v>
      </c>
      <c r="E144" s="36" t="s">
        <v>57</v>
      </c>
      <c r="F144" s="37"/>
      <c r="G144" s="42">
        <v>270.038554076</v>
      </c>
      <c r="H144" s="41">
        <f t="shared" si="4"/>
        <v>270.04</v>
      </c>
      <c r="I144" s="56">
        <f t="shared" si="5"/>
        <v>0</v>
      </c>
      <c r="J144" s="54">
        <f>ROUND(H144*报价汇总表5!$C$8,2)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ROUND(H145*报价汇总表5!$C$8,2)</f>
        <v>0</v>
      </c>
      <c r="K145" s="56"/>
      <c r="L145" s="53"/>
    </row>
    <row r="146" ht="69.95" customHeight="1" spans="1:12">
      <c r="A146" s="38" t="s">
        <v>45</v>
      </c>
      <c r="B146" s="39" t="s">
        <v>477</v>
      </c>
      <c r="C146" s="40" t="s">
        <v>478</v>
      </c>
      <c r="D146" s="40" t="s">
        <v>479</v>
      </c>
      <c r="E146" s="36" t="s">
        <v>88</v>
      </c>
      <c r="F146" s="37"/>
      <c r="G146" s="42">
        <v>48.77</v>
      </c>
      <c r="H146" s="41">
        <f t="shared" si="4"/>
        <v>48.77</v>
      </c>
      <c r="I146" s="56">
        <f t="shared" si="5"/>
        <v>0</v>
      </c>
      <c r="J146" s="54">
        <f>ROUND(H146*报价汇总表5!$C$8,2)</f>
        <v>0</v>
      </c>
      <c r="K146" s="56"/>
      <c r="L146" s="53"/>
    </row>
    <row r="147" ht="69.95" customHeight="1" spans="1:12">
      <c r="A147" s="38" t="s">
        <v>49</v>
      </c>
      <c r="B147" s="39" t="s">
        <v>480</v>
      </c>
      <c r="C147" s="40" t="s">
        <v>481</v>
      </c>
      <c r="D147" s="40" t="s">
        <v>479</v>
      </c>
      <c r="E147" s="36" t="s">
        <v>88</v>
      </c>
      <c r="F147" s="37"/>
      <c r="G147" s="42">
        <v>98.52</v>
      </c>
      <c r="H147" s="41">
        <f t="shared" si="4"/>
        <v>98.52</v>
      </c>
      <c r="I147" s="56">
        <f t="shared" si="5"/>
        <v>0</v>
      </c>
      <c r="J147" s="54">
        <f>ROUND(H147*报价汇总表5!$C$8,2)</f>
        <v>0</v>
      </c>
      <c r="K147" s="56"/>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ROUND(H148*报价汇总表5!$C$8,2)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ROUND(H149*报价汇总表5!$C$8,2)</f>
        <v>0</v>
      </c>
      <c r="K149" s="56"/>
      <c r="L149" s="53"/>
    </row>
    <row r="150" ht="69.95" customHeight="1" spans="1:12">
      <c r="A150" s="38" t="s">
        <v>289</v>
      </c>
      <c r="B150" s="39" t="s">
        <v>486</v>
      </c>
      <c r="C150" s="40" t="s">
        <v>487</v>
      </c>
      <c r="D150" s="40" t="s">
        <v>479</v>
      </c>
      <c r="E150" s="36" t="s">
        <v>88</v>
      </c>
      <c r="F150" s="37"/>
      <c r="G150" s="42">
        <v>65.85</v>
      </c>
      <c r="H150" s="41">
        <f t="shared" si="4"/>
        <v>65.85</v>
      </c>
      <c r="I150" s="56">
        <f t="shared" si="5"/>
        <v>0</v>
      </c>
      <c r="J150" s="54">
        <f>ROUND(H150*报价汇总表5!$C$8,2)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ROUND(H151*报价汇总表5!$C$8,2)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ROUND(H152*报价汇总表5!$C$8,2)</f>
        <v>0</v>
      </c>
      <c r="K152" s="56"/>
      <c r="L152" s="53"/>
    </row>
    <row r="153" ht="69.95" customHeight="1" spans="1:12">
      <c r="A153" s="38" t="s">
        <v>45</v>
      </c>
      <c r="B153" s="39" t="s">
        <v>495</v>
      </c>
      <c r="C153" s="40" t="s">
        <v>496</v>
      </c>
      <c r="D153" s="40" t="s">
        <v>479</v>
      </c>
      <c r="E153" s="36" t="s">
        <v>88</v>
      </c>
      <c r="F153" s="37"/>
      <c r="G153" s="42">
        <v>171.66</v>
      </c>
      <c r="H153" s="41">
        <f t="shared" si="4"/>
        <v>171.66</v>
      </c>
      <c r="I153" s="56">
        <f t="shared" si="5"/>
        <v>0</v>
      </c>
      <c r="J153" s="54">
        <f>ROUND(H153*报价汇总表5!$C$8,2)</f>
        <v>0</v>
      </c>
      <c r="K153" s="56"/>
      <c r="L153" s="53"/>
    </row>
    <row r="154" ht="69.95" customHeight="1" spans="1:12">
      <c r="A154" s="38" t="s">
        <v>49</v>
      </c>
      <c r="B154" s="39" t="s">
        <v>497</v>
      </c>
      <c r="C154" s="40" t="s">
        <v>498</v>
      </c>
      <c r="D154" s="40" t="s">
        <v>479</v>
      </c>
      <c r="E154" s="36" t="s">
        <v>88</v>
      </c>
      <c r="F154" s="37"/>
      <c r="G154" s="42">
        <v>208.96</v>
      </c>
      <c r="H154" s="41">
        <f t="shared" si="4"/>
        <v>208.96</v>
      </c>
      <c r="I154" s="56">
        <f t="shared" si="5"/>
        <v>0</v>
      </c>
      <c r="J154" s="54">
        <f>ROUND(H154*报价汇总表5!$C$8,2)</f>
        <v>0</v>
      </c>
      <c r="K154" s="56"/>
      <c r="L154" s="53"/>
    </row>
    <row r="155" ht="69.95" customHeight="1" spans="1:12">
      <c r="A155" s="38" t="s">
        <v>190</v>
      </c>
      <c r="B155" s="39" t="s">
        <v>499</v>
      </c>
      <c r="C155" s="40" t="s">
        <v>500</v>
      </c>
      <c r="D155" s="40" t="s">
        <v>479</v>
      </c>
      <c r="E155" s="36" t="s">
        <v>88</v>
      </c>
      <c r="F155" s="37"/>
      <c r="G155" s="42">
        <v>230.25</v>
      </c>
      <c r="H155" s="41">
        <f t="shared" si="4"/>
        <v>230.25</v>
      </c>
      <c r="I155" s="56">
        <f t="shared" si="5"/>
        <v>0</v>
      </c>
      <c r="J155" s="54">
        <f>ROUND(H155*报价汇总表5!$C$8,2)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ROUND(H156*报价汇总表5!$C$8,2)</f>
        <v>0</v>
      </c>
      <c r="K156" s="56"/>
      <c r="L156" s="53"/>
    </row>
    <row r="157" ht="69.95" customHeight="1" spans="1:12">
      <c r="A157" s="38" t="s">
        <v>504</v>
      </c>
      <c r="B157" s="39" t="s">
        <v>505</v>
      </c>
      <c r="C157" s="40" t="s">
        <v>506</v>
      </c>
      <c r="D157" s="40" t="s">
        <v>479</v>
      </c>
      <c r="E157" s="36" t="s">
        <v>57</v>
      </c>
      <c r="F157" s="37"/>
      <c r="G157" s="42">
        <v>634.25</v>
      </c>
      <c r="H157" s="41">
        <f t="shared" si="4"/>
        <v>634.25</v>
      </c>
      <c r="I157" s="56">
        <f t="shared" si="5"/>
        <v>0</v>
      </c>
      <c r="J157" s="54">
        <f>ROUND(H157*报价汇总表5!$C$8,2)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ROUND(H158*报价汇总表5!$C$8,2)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ROUND(H159*报价汇总表5!$C$8,2)</f>
        <v>0</v>
      </c>
      <c r="K159" s="56"/>
      <c r="L159" s="53"/>
    </row>
    <row r="160" ht="39.95" customHeight="1" spans="1:12">
      <c r="A160" s="38" t="s">
        <v>513</v>
      </c>
      <c r="B160" s="39" t="s">
        <v>514</v>
      </c>
      <c r="C160" s="40" t="s">
        <v>515</v>
      </c>
      <c r="D160" s="40" t="s">
        <v>516</v>
      </c>
      <c r="E160" s="36" t="s">
        <v>57</v>
      </c>
      <c r="F160" s="37"/>
      <c r="G160" s="42">
        <v>473.443548500308</v>
      </c>
      <c r="H160" s="41">
        <f t="shared" si="4"/>
        <v>473.44</v>
      </c>
      <c r="I160" s="56">
        <f t="shared" si="5"/>
        <v>0</v>
      </c>
      <c r="J160" s="54">
        <f>ROUND(H160*报价汇总表5!$C$8,2)</f>
        <v>0</v>
      </c>
      <c r="K160" s="56"/>
      <c r="L160" s="53" t="s">
        <v>517</v>
      </c>
    </row>
    <row r="161" ht="69.95" customHeight="1" spans="1:12">
      <c r="A161" s="38" t="s">
        <v>518</v>
      </c>
      <c r="B161" s="39" t="s">
        <v>519</v>
      </c>
      <c r="C161" s="40" t="s">
        <v>520</v>
      </c>
      <c r="D161" s="40" t="s">
        <v>512</v>
      </c>
      <c r="E161" s="36" t="s">
        <v>88</v>
      </c>
      <c r="F161" s="37">
        <v>800</v>
      </c>
      <c r="G161" s="42">
        <v>40.7</v>
      </c>
      <c r="H161" s="41">
        <f t="shared" si="4"/>
        <v>40.7</v>
      </c>
      <c r="I161" s="56">
        <f t="shared" si="5"/>
        <v>32560</v>
      </c>
      <c r="J161" s="57"/>
      <c r="K161" s="56">
        <f>ROUND(F161*J161,0)</f>
        <v>0</v>
      </c>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ROUND(H162*报价汇总表5!$C$8,2)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ROUND(H163*报价汇总表5!$C$8,2)</f>
        <v>0</v>
      </c>
      <c r="K163" s="56"/>
      <c r="L163" s="53"/>
    </row>
    <row r="164" ht="30" customHeight="1" spans="1:12">
      <c r="A164" s="38" t="s">
        <v>45</v>
      </c>
      <c r="B164" s="39" t="s">
        <v>527</v>
      </c>
      <c r="C164" s="40" t="s">
        <v>528</v>
      </c>
      <c r="D164" s="40" t="s">
        <v>529</v>
      </c>
      <c r="E164" s="36" t="s">
        <v>168</v>
      </c>
      <c r="F164" s="37">
        <v>12000</v>
      </c>
      <c r="G164" s="42">
        <v>1.25299</v>
      </c>
      <c r="H164" s="41">
        <f t="shared" si="4"/>
        <v>1.25</v>
      </c>
      <c r="I164" s="56">
        <f t="shared" si="5"/>
        <v>15000</v>
      </c>
      <c r="J164" s="57"/>
      <c r="K164" s="56">
        <f>ROUND(F164*J164,0)</f>
        <v>0</v>
      </c>
      <c r="L164" s="53" t="s">
        <v>530</v>
      </c>
    </row>
    <row r="165" ht="30" customHeight="1" spans="1:12">
      <c r="A165" s="38" t="s">
        <v>49</v>
      </c>
      <c r="B165" s="39" t="s">
        <v>531</v>
      </c>
      <c r="C165" s="40" t="s">
        <v>532</v>
      </c>
      <c r="D165" s="40" t="s">
        <v>529</v>
      </c>
      <c r="E165" s="36" t="s">
        <v>168</v>
      </c>
      <c r="F165" s="37">
        <v>1800</v>
      </c>
      <c r="G165" s="42">
        <v>1.2493</v>
      </c>
      <c r="H165" s="41">
        <f t="shared" si="4"/>
        <v>1.25</v>
      </c>
      <c r="I165" s="56">
        <f t="shared" si="5"/>
        <v>2250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ROUND(H166*报价汇总表5!$C$8,2)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ROUND(H167*报价汇总表5!$C$8,2)</f>
        <v>0</v>
      </c>
      <c r="K167" s="56"/>
      <c r="L167" s="53"/>
    </row>
    <row r="168" ht="60" customHeight="1" spans="1:12">
      <c r="A168" s="38" t="s">
        <v>61</v>
      </c>
      <c r="B168" s="39" t="s">
        <v>538</v>
      </c>
      <c r="C168" s="40" t="s">
        <v>539</v>
      </c>
      <c r="D168" s="40" t="s">
        <v>540</v>
      </c>
      <c r="E168" s="36" t="s">
        <v>168</v>
      </c>
      <c r="F168" s="37"/>
      <c r="G168" s="42">
        <v>9.0493</v>
      </c>
      <c r="H168" s="41">
        <f t="shared" si="4"/>
        <v>9.05</v>
      </c>
      <c r="I168" s="56">
        <f t="shared" si="5"/>
        <v>0</v>
      </c>
      <c r="J168" s="54">
        <f>ROUND(H168*报价汇总表5!$C$8,2)</f>
        <v>0</v>
      </c>
      <c r="K168" s="56"/>
      <c r="L168" s="53" t="s">
        <v>400</v>
      </c>
    </row>
    <row r="169" ht="60" customHeight="1" spans="1:12">
      <c r="A169" s="38" t="s">
        <v>66</v>
      </c>
      <c r="B169" s="39" t="s">
        <v>541</v>
      </c>
      <c r="C169" s="40" t="s">
        <v>542</v>
      </c>
      <c r="D169" s="40" t="s">
        <v>540</v>
      </c>
      <c r="E169" s="36" t="s">
        <v>168</v>
      </c>
      <c r="F169" s="37">
        <v>6000</v>
      </c>
      <c r="G169" s="42">
        <v>10.994988031</v>
      </c>
      <c r="H169" s="41">
        <f t="shared" si="4"/>
        <v>10.99</v>
      </c>
      <c r="I169" s="56">
        <f t="shared" si="5"/>
        <v>65940</v>
      </c>
      <c r="J169" s="57"/>
      <c r="K169" s="56">
        <f>ROUND(F169*J169,0)</f>
        <v>0</v>
      </c>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ROUND(H170*报价汇总表5!$C$8,2)</f>
        <v>0</v>
      </c>
      <c r="K170" s="56"/>
      <c r="L170" s="53"/>
    </row>
    <row r="171" ht="60" customHeight="1" spans="1:12">
      <c r="A171" s="38" t="s">
        <v>45</v>
      </c>
      <c r="B171" s="39" t="s">
        <v>546</v>
      </c>
      <c r="C171" s="40" t="s">
        <v>547</v>
      </c>
      <c r="D171" s="40" t="s">
        <v>548</v>
      </c>
      <c r="E171" s="36" t="s">
        <v>41</v>
      </c>
      <c r="F171" s="37">
        <v>800</v>
      </c>
      <c r="G171" s="42">
        <v>8.12</v>
      </c>
      <c r="H171" s="41">
        <f t="shared" si="4"/>
        <v>8.12</v>
      </c>
      <c r="I171" s="56">
        <f t="shared" si="5"/>
        <v>6496</v>
      </c>
      <c r="J171" s="57"/>
      <c r="K171" s="56">
        <f>ROUND(F171*J171,0)</f>
        <v>0</v>
      </c>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ROUND(H172*报价汇总表5!$C$8,2)</f>
        <v>0</v>
      </c>
      <c r="K172" s="56"/>
      <c r="L172" s="53"/>
    </row>
    <row r="173" ht="69.95" customHeight="1" spans="1:12">
      <c r="A173" s="38" t="s">
        <v>190</v>
      </c>
      <c r="B173" s="39" t="s">
        <v>552</v>
      </c>
      <c r="C173" s="40" t="s">
        <v>553</v>
      </c>
      <c r="D173" s="40" t="s">
        <v>554</v>
      </c>
      <c r="E173" s="36" t="s">
        <v>41</v>
      </c>
      <c r="F173" s="37">
        <v>2500</v>
      </c>
      <c r="G173" s="42">
        <v>11.27</v>
      </c>
      <c r="H173" s="41">
        <f t="shared" si="4"/>
        <v>11.27</v>
      </c>
      <c r="I173" s="56">
        <f t="shared" si="5"/>
        <v>28175</v>
      </c>
      <c r="J173" s="57"/>
      <c r="K173" s="56">
        <f>ROUND(F173*J173,0)</f>
        <v>0</v>
      </c>
      <c r="L173" s="53"/>
    </row>
    <row r="174" ht="69.95" customHeight="1" spans="1:12">
      <c r="A174" s="38" t="s">
        <v>285</v>
      </c>
      <c r="B174" s="39" t="s">
        <v>555</v>
      </c>
      <c r="C174" s="40" t="s">
        <v>556</v>
      </c>
      <c r="D174" s="40" t="s">
        <v>557</v>
      </c>
      <c r="E174" s="36" t="s">
        <v>41</v>
      </c>
      <c r="F174" s="37"/>
      <c r="G174" s="42">
        <v>25.87</v>
      </c>
      <c r="H174" s="41">
        <f t="shared" si="4"/>
        <v>25.87</v>
      </c>
      <c r="I174" s="56">
        <f t="shared" si="5"/>
        <v>0</v>
      </c>
      <c r="J174" s="54">
        <f>ROUND(H174*报价汇总表5!$C$8,2)</f>
        <v>0</v>
      </c>
      <c r="K174" s="56"/>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ROUND(H175*报价汇总表5!$C$8,2)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ROUND(H176*报价汇总表5!$C$8,2)</f>
        <v>0</v>
      </c>
      <c r="K176" s="56"/>
      <c r="L176" s="53"/>
    </row>
    <row r="177" ht="69.95" customHeight="1" spans="1:12">
      <c r="A177" s="38" t="s">
        <v>61</v>
      </c>
      <c r="B177" s="39" t="s">
        <v>563</v>
      </c>
      <c r="C177" s="40" t="s">
        <v>564</v>
      </c>
      <c r="D177" s="40" t="s">
        <v>560</v>
      </c>
      <c r="E177" s="36" t="s">
        <v>41</v>
      </c>
      <c r="F177" s="37">
        <v>1200</v>
      </c>
      <c r="G177" s="42">
        <v>51.67</v>
      </c>
      <c r="H177" s="41">
        <f t="shared" si="4"/>
        <v>51.67</v>
      </c>
      <c r="I177" s="56">
        <f t="shared" si="5"/>
        <v>62004</v>
      </c>
      <c r="J177" s="57"/>
      <c r="K177" s="56">
        <f>ROUND(F177*J177,0)</f>
        <v>0</v>
      </c>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ROUND(H178*报价汇总表5!$C$8,2)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ROUND(H179*报价汇总表5!$C$8,2)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ROUND(H180*报价汇总表5!$C$8,2)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ROUND(H181*报价汇总表5!$C$8,2)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ROUND(H182*报价汇总表5!$C$8,2)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ROUND(H183*报价汇总表5!$C$8,2)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ROUND(H184*报价汇总表5!$C$8,2)</f>
        <v>0</v>
      </c>
      <c r="K184" s="56"/>
      <c r="L184" s="53"/>
    </row>
    <row r="185" ht="69.95" customHeight="1" spans="1:12">
      <c r="A185" s="38" t="s">
        <v>61</v>
      </c>
      <c r="B185" s="39" t="s">
        <v>583</v>
      </c>
      <c r="C185" s="40" t="s">
        <v>584</v>
      </c>
      <c r="D185" s="40" t="s">
        <v>585</v>
      </c>
      <c r="E185" s="36" t="s">
        <v>57</v>
      </c>
      <c r="F185" s="37"/>
      <c r="G185" s="42">
        <v>305</v>
      </c>
      <c r="H185" s="41">
        <f t="shared" si="4"/>
        <v>305</v>
      </c>
      <c r="I185" s="56">
        <f t="shared" si="5"/>
        <v>0</v>
      </c>
      <c r="J185" s="54">
        <f>ROUND(H185*报价汇总表5!$C$8,2)</f>
        <v>0</v>
      </c>
      <c r="K185" s="56"/>
      <c r="L185" s="53"/>
    </row>
    <row r="186" ht="69.95" customHeight="1" spans="1:12">
      <c r="A186" s="38" t="s">
        <v>66</v>
      </c>
      <c r="B186" s="39" t="s">
        <v>586</v>
      </c>
      <c r="C186" s="40" t="s">
        <v>587</v>
      </c>
      <c r="D186" s="40" t="s">
        <v>585</v>
      </c>
      <c r="E186" s="36" t="s">
        <v>57</v>
      </c>
      <c r="F186" s="37"/>
      <c r="G186" s="42">
        <v>340</v>
      </c>
      <c r="H186" s="41">
        <f t="shared" si="4"/>
        <v>340</v>
      </c>
      <c r="I186" s="56">
        <f t="shared" si="5"/>
        <v>0</v>
      </c>
      <c r="J186" s="54">
        <f>ROUND(H186*报价汇总表5!$C$8,2)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ROUND(H187*报价汇总表5!$C$8,2)</f>
        <v>0</v>
      </c>
      <c r="K187" s="56"/>
      <c r="L187" s="53"/>
    </row>
    <row r="188" ht="69.95" customHeight="1" spans="1:12">
      <c r="A188" s="38" t="s">
        <v>61</v>
      </c>
      <c r="B188" s="39" t="s">
        <v>590</v>
      </c>
      <c r="C188" s="40" t="s">
        <v>591</v>
      </c>
      <c r="D188" s="40" t="s">
        <v>585</v>
      </c>
      <c r="E188" s="36" t="s">
        <v>57</v>
      </c>
      <c r="F188" s="37"/>
      <c r="G188" s="42">
        <v>320</v>
      </c>
      <c r="H188" s="41">
        <f t="shared" si="4"/>
        <v>320</v>
      </c>
      <c r="I188" s="56">
        <f t="shared" si="5"/>
        <v>0</v>
      </c>
      <c r="J188" s="54">
        <f>ROUND(H188*报价汇总表5!$C$8,2)</f>
        <v>0</v>
      </c>
      <c r="K188" s="56"/>
      <c r="L188" s="53"/>
    </row>
    <row r="189" ht="69.95" customHeight="1" spans="1:12">
      <c r="A189" s="38" t="s">
        <v>66</v>
      </c>
      <c r="B189" s="39" t="s">
        <v>592</v>
      </c>
      <c r="C189" s="40" t="s">
        <v>593</v>
      </c>
      <c r="D189" s="40" t="s">
        <v>585</v>
      </c>
      <c r="E189" s="36" t="s">
        <v>57</v>
      </c>
      <c r="F189" s="37"/>
      <c r="G189" s="42">
        <v>370</v>
      </c>
      <c r="H189" s="41">
        <f t="shared" si="4"/>
        <v>370</v>
      </c>
      <c r="I189" s="56">
        <f t="shared" si="5"/>
        <v>0</v>
      </c>
      <c r="J189" s="54">
        <f>ROUND(H189*报价汇总表5!$C$8,2)</f>
        <v>0</v>
      </c>
      <c r="K189" s="56"/>
      <c r="L189" s="53"/>
    </row>
    <row r="190" ht="69.95" customHeight="1" spans="1:12">
      <c r="A190" s="38" t="s">
        <v>372</v>
      </c>
      <c r="B190" s="39" t="s">
        <v>594</v>
      </c>
      <c r="C190" s="40" t="s">
        <v>595</v>
      </c>
      <c r="D190" s="40" t="s">
        <v>585</v>
      </c>
      <c r="E190" s="36" t="s">
        <v>57</v>
      </c>
      <c r="F190" s="37"/>
      <c r="G190" s="42">
        <v>345</v>
      </c>
      <c r="H190" s="41">
        <f t="shared" si="4"/>
        <v>345</v>
      </c>
      <c r="I190" s="56">
        <f t="shared" si="5"/>
        <v>0</v>
      </c>
      <c r="J190" s="54">
        <f>ROUND(H190*报价汇总表5!$C$8,2)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ROUND(H191*报价汇总表5!$C$8,2)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ROUND(H192*报价汇总表5!$C$8,2)</f>
        <v>0</v>
      </c>
      <c r="K192" s="56"/>
      <c r="L192" s="53"/>
    </row>
    <row r="193" ht="60" customHeight="1" spans="1:12">
      <c r="A193" s="38" t="s">
        <v>61</v>
      </c>
      <c r="B193" s="39" t="s">
        <v>601</v>
      </c>
      <c r="C193" s="40" t="s">
        <v>602</v>
      </c>
      <c r="D193" s="40" t="s">
        <v>603</v>
      </c>
      <c r="E193" s="36" t="s">
        <v>57</v>
      </c>
      <c r="F193" s="37">
        <v>150</v>
      </c>
      <c r="G193" s="42">
        <v>244.5286977224</v>
      </c>
      <c r="H193" s="41">
        <f t="shared" si="4"/>
        <v>244.53</v>
      </c>
      <c r="I193" s="56">
        <f t="shared" si="5"/>
        <v>36680</v>
      </c>
      <c r="J193" s="57"/>
      <c r="K193" s="56">
        <f>ROUND(F193*J193,0)</f>
        <v>0</v>
      </c>
      <c r="L193" s="53" t="s">
        <v>437</v>
      </c>
    </row>
    <row r="194" ht="60" customHeight="1" spans="1:12">
      <c r="A194" s="38" t="s">
        <v>66</v>
      </c>
      <c r="B194" s="39" t="s">
        <v>604</v>
      </c>
      <c r="C194" s="40" t="s">
        <v>605</v>
      </c>
      <c r="D194" s="40" t="s">
        <v>603</v>
      </c>
      <c r="E194" s="36" t="s">
        <v>57</v>
      </c>
      <c r="F194" s="37"/>
      <c r="G194" s="42">
        <v>244.5279191728</v>
      </c>
      <c r="H194" s="41">
        <f t="shared" si="4"/>
        <v>244.53</v>
      </c>
      <c r="I194" s="56">
        <f t="shared" si="5"/>
        <v>0</v>
      </c>
      <c r="J194" s="54">
        <f>ROUND(H194*报价汇总表5!$C$8,2)</f>
        <v>0</v>
      </c>
      <c r="K194" s="56"/>
      <c r="L194" s="53" t="s">
        <v>146</v>
      </c>
    </row>
    <row r="195" ht="60" customHeight="1" spans="1:12">
      <c r="A195" s="38" t="s">
        <v>372</v>
      </c>
      <c r="B195" s="39" t="s">
        <v>606</v>
      </c>
      <c r="C195" s="40" t="s">
        <v>607</v>
      </c>
      <c r="D195" s="40" t="s">
        <v>603</v>
      </c>
      <c r="E195" s="36" t="s">
        <v>57</v>
      </c>
      <c r="F195" s="37">
        <v>400</v>
      </c>
      <c r="G195" s="42">
        <v>244.529054103</v>
      </c>
      <c r="H195" s="41">
        <f t="shared" si="4"/>
        <v>244.53</v>
      </c>
      <c r="I195" s="56">
        <f t="shared" si="5"/>
        <v>97812</v>
      </c>
      <c r="J195" s="57"/>
      <c r="K195" s="56">
        <f>ROUND(F195*J195,0)</f>
        <v>0</v>
      </c>
      <c r="L195" s="53" t="s">
        <v>608</v>
      </c>
    </row>
    <row r="196" ht="60" customHeight="1" spans="1:12">
      <c r="A196" s="38" t="s">
        <v>376</v>
      </c>
      <c r="B196" s="39" t="s">
        <v>609</v>
      </c>
      <c r="C196" s="40" t="s">
        <v>610</v>
      </c>
      <c r="D196" s="40" t="s">
        <v>603</v>
      </c>
      <c r="E196" s="36" t="s">
        <v>57</v>
      </c>
      <c r="F196" s="37"/>
      <c r="G196" s="42">
        <v>244.5291830464</v>
      </c>
      <c r="H196" s="41">
        <f t="shared" si="4"/>
        <v>244.53</v>
      </c>
      <c r="I196" s="56">
        <f t="shared" si="5"/>
        <v>0</v>
      </c>
      <c r="J196" s="54">
        <f>ROUND(H196*报价汇总表5!$C$8,2)</f>
        <v>0</v>
      </c>
      <c r="K196" s="56"/>
      <c r="L196" s="53" t="s">
        <v>611</v>
      </c>
    </row>
    <row r="197" ht="60" customHeight="1" spans="1:12">
      <c r="A197" s="38" t="s">
        <v>403</v>
      </c>
      <c r="B197" s="39" t="s">
        <v>612</v>
      </c>
      <c r="C197" s="40" t="s">
        <v>613</v>
      </c>
      <c r="D197" s="40" t="s">
        <v>603</v>
      </c>
      <c r="E197" s="36" t="s">
        <v>57</v>
      </c>
      <c r="F197" s="37"/>
      <c r="G197" s="42">
        <v>230.4890827979</v>
      </c>
      <c r="H197" s="41">
        <f t="shared" si="4"/>
        <v>230.49</v>
      </c>
      <c r="I197" s="56">
        <f t="shared" si="5"/>
        <v>0</v>
      </c>
      <c r="J197" s="54">
        <f>ROUND(H197*报价汇总表5!$C$8,2)</f>
        <v>0</v>
      </c>
      <c r="K197" s="56"/>
      <c r="L197" s="53" t="s">
        <v>614</v>
      </c>
    </row>
    <row r="198" ht="60" customHeight="1" spans="1:12">
      <c r="A198" s="38" t="s">
        <v>615</v>
      </c>
      <c r="B198" s="39" t="s">
        <v>616</v>
      </c>
      <c r="C198" s="40" t="s">
        <v>617</v>
      </c>
      <c r="D198" s="40" t="s">
        <v>603</v>
      </c>
      <c r="E198" s="36" t="s">
        <v>57</v>
      </c>
      <c r="F198" s="37"/>
      <c r="G198" s="42">
        <v>230.4903464463</v>
      </c>
      <c r="H198" s="41">
        <f t="shared" si="4"/>
        <v>230.49</v>
      </c>
      <c r="I198" s="56">
        <f t="shared" si="5"/>
        <v>0</v>
      </c>
      <c r="J198" s="54">
        <f>ROUND(H198*报价汇总表5!$C$8,2)</f>
        <v>0</v>
      </c>
      <c r="K198" s="56"/>
      <c r="L198" s="53" t="s">
        <v>437</v>
      </c>
    </row>
    <row r="199" ht="30" customHeight="1" spans="1:12">
      <c r="A199" s="38" t="s">
        <v>618</v>
      </c>
      <c r="B199" s="39" t="s">
        <v>619</v>
      </c>
      <c r="C199" s="40" t="s">
        <v>620</v>
      </c>
      <c r="D199" s="40" t="s">
        <v>621</v>
      </c>
      <c r="E199" s="36" t="s">
        <v>57</v>
      </c>
      <c r="F199" s="37"/>
      <c r="G199" s="42">
        <v>162.6841060167</v>
      </c>
      <c r="H199" s="41">
        <f t="shared" ref="H199:H262" si="6">ROUND(G199,2)</f>
        <v>162.68</v>
      </c>
      <c r="I199" s="56">
        <f t="shared" ref="I199:I262" si="7">ROUND(F199*H199,0)</f>
        <v>0</v>
      </c>
      <c r="J199" s="54">
        <f>ROUND(H199*报价汇总表5!$C$8,2)</f>
        <v>0</v>
      </c>
      <c r="K199" s="56"/>
      <c r="L199" s="53" t="s">
        <v>146</v>
      </c>
    </row>
    <row r="200" ht="30" customHeight="1" spans="1:12">
      <c r="A200" s="38" t="s">
        <v>622</v>
      </c>
      <c r="B200" s="39"/>
      <c r="C200" s="40" t="s">
        <v>623</v>
      </c>
      <c r="D200" s="40"/>
      <c r="E200" s="36" t="s">
        <v>57</v>
      </c>
      <c r="F200" s="37"/>
      <c r="G200" s="42">
        <v>162.3646514269</v>
      </c>
      <c r="H200" s="41">
        <f t="shared" si="6"/>
        <v>162.36</v>
      </c>
      <c r="I200" s="56">
        <f t="shared" si="7"/>
        <v>0</v>
      </c>
      <c r="J200" s="54">
        <f>ROUND(H200*报价汇总表5!$C$8,2)</f>
        <v>0</v>
      </c>
      <c r="K200" s="56"/>
      <c r="L200" s="53" t="s">
        <v>437</v>
      </c>
    </row>
    <row r="201" ht="69.95" customHeight="1" spans="1:12">
      <c r="A201" s="38" t="s">
        <v>49</v>
      </c>
      <c r="B201" s="39" t="s">
        <v>624</v>
      </c>
      <c r="C201" s="40" t="s">
        <v>625</v>
      </c>
      <c r="D201" s="40" t="s">
        <v>626</v>
      </c>
      <c r="E201" s="36" t="s">
        <v>57</v>
      </c>
      <c r="F201" s="37">
        <v>10</v>
      </c>
      <c r="G201" s="42">
        <v>269.3462922964</v>
      </c>
      <c r="H201" s="41">
        <f t="shared" si="6"/>
        <v>269.35</v>
      </c>
      <c r="I201" s="56">
        <f t="shared" si="7"/>
        <v>2694</v>
      </c>
      <c r="J201" s="57"/>
      <c r="K201" s="56">
        <f>ROUND(F201*J201,0)</f>
        <v>0</v>
      </c>
      <c r="L201" s="53" t="s">
        <v>437</v>
      </c>
    </row>
    <row r="202" ht="69.95" customHeight="1" spans="1:12">
      <c r="A202" s="38" t="s">
        <v>627</v>
      </c>
      <c r="B202" s="39" t="s">
        <v>628</v>
      </c>
      <c r="C202" s="40" t="s">
        <v>629</v>
      </c>
      <c r="D202" s="40" t="s">
        <v>626</v>
      </c>
      <c r="E202" s="36" t="s">
        <v>57</v>
      </c>
      <c r="F202" s="37"/>
      <c r="G202" s="42">
        <v>269.3450099788</v>
      </c>
      <c r="H202" s="41">
        <f t="shared" si="6"/>
        <v>269.35</v>
      </c>
      <c r="I202" s="56">
        <f t="shared" si="7"/>
        <v>0</v>
      </c>
      <c r="J202" s="54">
        <f>ROUND(H202*报价汇总表5!$C$8,2)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ROUND(H203*报价汇总表5!$C$8,2)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ROUND(H204*报价汇总表5!$C$8,2)</f>
        <v>0</v>
      </c>
      <c r="K204" s="56"/>
      <c r="L204" s="53"/>
    </row>
    <row r="205" ht="90" customHeight="1" spans="1:12">
      <c r="A205" s="38" t="s">
        <v>61</v>
      </c>
      <c r="B205" s="39" t="s">
        <v>635</v>
      </c>
      <c r="C205" s="40" t="s">
        <v>636</v>
      </c>
      <c r="D205" s="40" t="s">
        <v>637</v>
      </c>
      <c r="E205" s="36" t="s">
        <v>57</v>
      </c>
      <c r="F205" s="37"/>
      <c r="G205" s="42">
        <v>287.16</v>
      </c>
      <c r="H205" s="41">
        <f t="shared" si="6"/>
        <v>287.16</v>
      </c>
      <c r="I205" s="56">
        <f t="shared" si="7"/>
        <v>0</v>
      </c>
      <c r="J205" s="54">
        <f>ROUND(H205*报价汇总表5!$C$8,2)</f>
        <v>0</v>
      </c>
      <c r="K205" s="56"/>
      <c r="L205" s="53"/>
    </row>
    <row r="206" ht="90" customHeight="1" spans="1:12">
      <c r="A206" s="38" t="s">
        <v>66</v>
      </c>
      <c r="B206" s="39" t="s">
        <v>638</v>
      </c>
      <c r="C206" s="40" t="s">
        <v>639</v>
      </c>
      <c r="D206" s="40" t="s">
        <v>637</v>
      </c>
      <c r="E206" s="36" t="s">
        <v>57</v>
      </c>
      <c r="F206" s="37"/>
      <c r="G206" s="42">
        <v>292.57</v>
      </c>
      <c r="H206" s="41">
        <f t="shared" si="6"/>
        <v>292.57</v>
      </c>
      <c r="I206" s="56">
        <f t="shared" si="7"/>
        <v>0</v>
      </c>
      <c r="J206" s="54">
        <f>ROUND(H206*报价汇总表5!$C$8,2)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ROUND(H207*报价汇总表5!$C$8,2)</f>
        <v>0</v>
      </c>
      <c r="K207" s="56"/>
      <c r="L207" s="53"/>
    </row>
    <row r="208" ht="80.1" customHeight="1" spans="1:12">
      <c r="A208" s="38" t="s">
        <v>61</v>
      </c>
      <c r="B208" s="39" t="s">
        <v>642</v>
      </c>
      <c r="C208" s="40" t="s">
        <v>643</v>
      </c>
      <c r="D208" s="40" t="s">
        <v>644</v>
      </c>
      <c r="E208" s="36" t="s">
        <v>57</v>
      </c>
      <c r="F208" s="37"/>
      <c r="G208" s="42">
        <v>231.629397166</v>
      </c>
      <c r="H208" s="41">
        <f t="shared" si="6"/>
        <v>231.63</v>
      </c>
      <c r="I208" s="56">
        <f t="shared" si="7"/>
        <v>0</v>
      </c>
      <c r="J208" s="54">
        <f>ROUND(H208*报价汇总表5!$C$8,2)</f>
        <v>0</v>
      </c>
      <c r="K208" s="56"/>
      <c r="L208" s="53" t="s">
        <v>614</v>
      </c>
    </row>
    <row r="209" ht="80.1" customHeight="1" spans="1:12">
      <c r="A209" s="38" t="s">
        <v>66</v>
      </c>
      <c r="B209" s="39" t="s">
        <v>645</v>
      </c>
      <c r="C209" s="40" t="s">
        <v>646</v>
      </c>
      <c r="D209" s="40" t="s">
        <v>644</v>
      </c>
      <c r="E209" s="36" t="s">
        <v>57</v>
      </c>
      <c r="F209" s="37"/>
      <c r="G209" s="42">
        <v>171.1352522392</v>
      </c>
      <c r="H209" s="41">
        <f t="shared" si="6"/>
        <v>171.14</v>
      </c>
      <c r="I209" s="56">
        <f t="shared" si="7"/>
        <v>0</v>
      </c>
      <c r="J209" s="54">
        <f>ROUND(H209*报价汇总表5!$C$8,2)</f>
        <v>0</v>
      </c>
      <c r="K209" s="56"/>
      <c r="L209" s="53" t="s">
        <v>437</v>
      </c>
    </row>
    <row r="210" ht="80.1" customHeight="1" spans="1:12">
      <c r="A210" s="38" t="s">
        <v>647</v>
      </c>
      <c r="B210" s="39" t="s">
        <v>648</v>
      </c>
      <c r="C210" s="40" t="s">
        <v>649</v>
      </c>
      <c r="D210" s="40" t="s">
        <v>644</v>
      </c>
      <c r="E210" s="36" t="s">
        <v>57</v>
      </c>
      <c r="F210" s="37"/>
      <c r="G210" s="42">
        <v>230.4903547122</v>
      </c>
      <c r="H210" s="41">
        <f t="shared" si="6"/>
        <v>230.49</v>
      </c>
      <c r="I210" s="56">
        <f t="shared" si="7"/>
        <v>0</v>
      </c>
      <c r="J210" s="54">
        <f>ROUND(H210*报价汇总表5!$C$8,2)</f>
        <v>0</v>
      </c>
      <c r="K210" s="56"/>
      <c r="L210" s="53" t="s">
        <v>650</v>
      </c>
    </row>
    <row r="211" ht="99.95" customHeight="1" spans="1:12">
      <c r="A211" s="38" t="s">
        <v>190</v>
      </c>
      <c r="B211" s="39" t="s">
        <v>651</v>
      </c>
      <c r="C211" s="40" t="s">
        <v>652</v>
      </c>
      <c r="D211" s="40" t="s">
        <v>653</v>
      </c>
      <c r="E211" s="36" t="s">
        <v>57</v>
      </c>
      <c r="F211" s="37"/>
      <c r="G211" s="42">
        <v>172.6</v>
      </c>
      <c r="H211" s="41">
        <f t="shared" si="6"/>
        <v>172.6</v>
      </c>
      <c r="I211" s="56">
        <f t="shared" si="7"/>
        <v>0</v>
      </c>
      <c r="J211" s="54">
        <f>ROUND(H211*报价汇总表5!$C$8,2)</f>
        <v>0</v>
      </c>
      <c r="K211" s="56"/>
      <c r="L211" s="53"/>
    </row>
    <row r="212" ht="30" customHeight="1" spans="1:12">
      <c r="A212" s="38" t="s">
        <v>285</v>
      </c>
      <c r="B212" s="39" t="s">
        <v>654</v>
      </c>
      <c r="C212" s="40" t="s">
        <v>655</v>
      </c>
      <c r="D212" s="40" t="s">
        <v>656</v>
      </c>
      <c r="E212" s="36" t="s">
        <v>57</v>
      </c>
      <c r="F212" s="37"/>
      <c r="G212" s="42">
        <v>74</v>
      </c>
      <c r="H212" s="41">
        <f t="shared" si="6"/>
        <v>74</v>
      </c>
      <c r="I212" s="56">
        <f t="shared" si="7"/>
        <v>0</v>
      </c>
      <c r="J212" s="54">
        <f>ROUND(H212*报价汇总表5!$C$8,2)</f>
        <v>0</v>
      </c>
      <c r="K212" s="56"/>
      <c r="L212" s="53"/>
    </row>
    <row r="213" ht="60" customHeight="1" spans="1:12">
      <c r="A213" s="38" t="s">
        <v>657</v>
      </c>
      <c r="B213" s="39" t="s">
        <v>658</v>
      </c>
      <c r="C213" s="40" t="s">
        <v>659</v>
      </c>
      <c r="D213" s="40" t="s">
        <v>660</v>
      </c>
      <c r="E213" s="36" t="s">
        <v>41</v>
      </c>
      <c r="F213" s="37"/>
      <c r="G213" s="42">
        <v>6.637478232</v>
      </c>
      <c r="H213" s="41">
        <f t="shared" si="6"/>
        <v>6.64</v>
      </c>
      <c r="I213" s="56">
        <f t="shared" si="7"/>
        <v>0</v>
      </c>
      <c r="J213" s="54">
        <f>ROUND(H213*报价汇总表5!$C$8,2)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ROUND(H214*报价汇总表5!$C$8,2)</f>
        <v>0</v>
      </c>
      <c r="K214" s="56"/>
      <c r="L214" s="53"/>
    </row>
    <row r="215" s="5" customFormat="1" ht="60" customHeight="1" spans="1:12">
      <c r="A215" s="38" t="s">
        <v>665</v>
      </c>
      <c r="B215" s="39" t="s">
        <v>666</v>
      </c>
      <c r="C215" s="40" t="s">
        <v>667</v>
      </c>
      <c r="D215" s="40" t="s">
        <v>668</v>
      </c>
      <c r="E215" s="36" t="s">
        <v>41</v>
      </c>
      <c r="F215" s="37"/>
      <c r="G215" s="42">
        <v>10.15</v>
      </c>
      <c r="H215" s="41">
        <f t="shared" si="6"/>
        <v>10.15</v>
      </c>
      <c r="I215" s="56">
        <f t="shared" si="7"/>
        <v>0</v>
      </c>
      <c r="J215" s="54">
        <f>ROUND(H215*报价汇总表5!$C$8,2)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ROUND(H216*报价汇总表5!$C$8,2)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ROUND(H217*报价汇总表5!$C$8,2)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ROUND(H218*报价汇总表5!$C$8,2)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ROUND(H219*报价汇总表5!$C$8,2)</f>
        <v>0</v>
      </c>
      <c r="K219" s="56"/>
      <c r="L219" s="58"/>
    </row>
    <row r="220" ht="90" customHeight="1" spans="1:12">
      <c r="A220" s="38" t="s">
        <v>61</v>
      </c>
      <c r="B220" s="39" t="s">
        <v>681</v>
      </c>
      <c r="C220" s="40" t="s">
        <v>682</v>
      </c>
      <c r="D220" s="40" t="s">
        <v>683</v>
      </c>
      <c r="E220" s="33" t="s">
        <v>57</v>
      </c>
      <c r="F220" s="34"/>
      <c r="G220" s="42">
        <v>268.48</v>
      </c>
      <c r="H220" s="41">
        <f t="shared" si="6"/>
        <v>268.48</v>
      </c>
      <c r="I220" s="56">
        <f t="shared" si="7"/>
        <v>0</v>
      </c>
      <c r="J220" s="54">
        <f>ROUND(H220*报价汇总表5!$C$8,2)</f>
        <v>0</v>
      </c>
      <c r="K220" s="56"/>
      <c r="L220" s="53"/>
    </row>
    <row r="221" ht="90" customHeight="1" spans="1:12">
      <c r="A221" s="38" t="s">
        <v>66</v>
      </c>
      <c r="B221" s="39" t="s">
        <v>684</v>
      </c>
      <c r="C221" s="40" t="s">
        <v>685</v>
      </c>
      <c r="D221" s="40" t="s">
        <v>683</v>
      </c>
      <c r="E221" s="36" t="s">
        <v>57</v>
      </c>
      <c r="F221" s="37"/>
      <c r="G221" s="42">
        <v>295</v>
      </c>
      <c r="H221" s="41">
        <f t="shared" si="6"/>
        <v>295</v>
      </c>
      <c r="I221" s="56">
        <f t="shared" si="7"/>
        <v>0</v>
      </c>
      <c r="J221" s="54">
        <f>ROUND(H221*报价汇总表5!$C$8,2)</f>
        <v>0</v>
      </c>
      <c r="K221" s="56"/>
      <c r="L221" s="53"/>
    </row>
    <row r="222" ht="90" customHeight="1" spans="1:12">
      <c r="A222" s="38" t="s">
        <v>372</v>
      </c>
      <c r="B222" s="39" t="s">
        <v>686</v>
      </c>
      <c r="C222" s="40" t="s">
        <v>687</v>
      </c>
      <c r="D222" s="40" t="s">
        <v>683</v>
      </c>
      <c r="E222" s="36" t="s">
        <v>57</v>
      </c>
      <c r="F222" s="37"/>
      <c r="G222" s="42">
        <v>276.04</v>
      </c>
      <c r="H222" s="41">
        <f t="shared" si="6"/>
        <v>276.04</v>
      </c>
      <c r="I222" s="56">
        <f t="shared" si="7"/>
        <v>0</v>
      </c>
      <c r="J222" s="54">
        <f>ROUND(H222*报价汇总表5!$C$8,2)</f>
        <v>0</v>
      </c>
      <c r="K222" s="56"/>
      <c r="L222" s="53"/>
    </row>
    <row r="223" ht="90" customHeight="1" spans="1:12">
      <c r="A223" s="38" t="s">
        <v>49</v>
      </c>
      <c r="B223" s="39" t="s">
        <v>688</v>
      </c>
      <c r="C223" s="40" t="s">
        <v>689</v>
      </c>
      <c r="D223" s="40" t="s">
        <v>683</v>
      </c>
      <c r="E223" s="36" t="s">
        <v>57</v>
      </c>
      <c r="F223" s="37"/>
      <c r="G223" s="42">
        <v>390.22</v>
      </c>
      <c r="H223" s="41">
        <f t="shared" si="6"/>
        <v>390.22</v>
      </c>
      <c r="I223" s="56">
        <f t="shared" si="7"/>
        <v>0</v>
      </c>
      <c r="J223" s="54">
        <f>ROUND(H223*报价汇总表5!$C$8,2)</f>
        <v>0</v>
      </c>
      <c r="K223" s="56"/>
      <c r="L223" s="53"/>
    </row>
    <row r="224" ht="99.95" customHeight="1" spans="1:12">
      <c r="A224" s="38" t="s">
        <v>190</v>
      </c>
      <c r="B224" s="39" t="s">
        <v>690</v>
      </c>
      <c r="C224" s="40" t="s">
        <v>691</v>
      </c>
      <c r="D224" s="40" t="s">
        <v>692</v>
      </c>
      <c r="E224" s="36" t="s">
        <v>57</v>
      </c>
      <c r="F224" s="37"/>
      <c r="G224" s="42">
        <v>630.47</v>
      </c>
      <c r="H224" s="41">
        <f t="shared" si="6"/>
        <v>630.47</v>
      </c>
      <c r="I224" s="56">
        <f t="shared" si="7"/>
        <v>0</v>
      </c>
      <c r="J224" s="54">
        <f>ROUND(H224*报价汇总表5!$C$8,2)</f>
        <v>0</v>
      </c>
      <c r="K224" s="56"/>
      <c r="L224" s="53"/>
    </row>
    <row r="225" ht="90" customHeight="1" spans="1:12">
      <c r="A225" s="38" t="s">
        <v>285</v>
      </c>
      <c r="B225" s="39" t="s">
        <v>693</v>
      </c>
      <c r="C225" s="40" t="s">
        <v>694</v>
      </c>
      <c r="D225" s="40" t="s">
        <v>695</v>
      </c>
      <c r="E225" s="36" t="s">
        <v>57</v>
      </c>
      <c r="F225" s="37"/>
      <c r="G225" s="42">
        <v>169.38</v>
      </c>
      <c r="H225" s="41">
        <f t="shared" si="6"/>
        <v>169.38</v>
      </c>
      <c r="I225" s="56">
        <f t="shared" si="7"/>
        <v>0</v>
      </c>
      <c r="J225" s="54">
        <f>ROUND(H225*报价汇总表5!$C$8,2)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ROUND(H226*报价汇总表5!$C$8,2)</f>
        <v>0</v>
      </c>
      <c r="K226" s="56"/>
      <c r="L226" s="53"/>
    </row>
    <row r="227" ht="99.95" customHeight="1" spans="1:12">
      <c r="A227" s="38" t="s">
        <v>45</v>
      </c>
      <c r="B227" s="39" t="s">
        <v>699</v>
      </c>
      <c r="C227" s="40" t="s">
        <v>700</v>
      </c>
      <c r="D227" s="40" t="s">
        <v>701</v>
      </c>
      <c r="E227" s="36" t="s">
        <v>57</v>
      </c>
      <c r="F227" s="37">
        <v>190</v>
      </c>
      <c r="G227" s="42">
        <v>190.012135509</v>
      </c>
      <c r="H227" s="41">
        <f t="shared" si="6"/>
        <v>190.01</v>
      </c>
      <c r="I227" s="56">
        <f t="shared" si="7"/>
        <v>36102</v>
      </c>
      <c r="J227" s="57"/>
      <c r="K227" s="56">
        <f>ROUND(F227*J227,0)</f>
        <v>0</v>
      </c>
      <c r="L227" s="53" t="s">
        <v>437</v>
      </c>
    </row>
    <row r="228" ht="99.95" customHeight="1" spans="1:12">
      <c r="A228" s="38" t="s">
        <v>49</v>
      </c>
      <c r="B228" s="39" t="s">
        <v>702</v>
      </c>
      <c r="C228" s="40" t="s">
        <v>703</v>
      </c>
      <c r="D228" s="40" t="s">
        <v>701</v>
      </c>
      <c r="E228" s="36" t="s">
        <v>57</v>
      </c>
      <c r="F228" s="37"/>
      <c r="G228" s="42">
        <v>193.2665337987</v>
      </c>
      <c r="H228" s="41">
        <f t="shared" si="6"/>
        <v>193.27</v>
      </c>
      <c r="I228" s="56">
        <f t="shared" si="7"/>
        <v>0</v>
      </c>
      <c r="J228" s="54">
        <f>ROUND(H228*报价汇总表5!$C$8,2)</f>
        <v>0</v>
      </c>
      <c r="K228" s="56"/>
      <c r="L228" s="53" t="s">
        <v>650</v>
      </c>
    </row>
    <row r="229" ht="99.95" customHeight="1" spans="1:12">
      <c r="A229" s="38" t="s">
        <v>190</v>
      </c>
      <c r="B229" s="39" t="s">
        <v>704</v>
      </c>
      <c r="C229" s="40" t="s">
        <v>705</v>
      </c>
      <c r="D229" s="40" t="s">
        <v>701</v>
      </c>
      <c r="E229" s="36" t="s">
        <v>57</v>
      </c>
      <c r="F229" s="37"/>
      <c r="G229" s="42">
        <v>193.266704465</v>
      </c>
      <c r="H229" s="41">
        <f t="shared" si="6"/>
        <v>193.27</v>
      </c>
      <c r="I229" s="56">
        <f t="shared" si="7"/>
        <v>0</v>
      </c>
      <c r="J229" s="54">
        <f>ROUND(H229*报价汇总表5!$C$8,2)</f>
        <v>0</v>
      </c>
      <c r="K229" s="56"/>
      <c r="L229" s="53" t="s">
        <v>706</v>
      </c>
    </row>
    <row r="230" ht="99.95" customHeight="1" spans="1:12">
      <c r="A230" s="38" t="s">
        <v>285</v>
      </c>
      <c r="B230" s="39" t="s">
        <v>707</v>
      </c>
      <c r="C230" s="40" t="s">
        <v>708</v>
      </c>
      <c r="D230" s="40" t="s">
        <v>701</v>
      </c>
      <c r="E230" s="36" t="s">
        <v>57</v>
      </c>
      <c r="F230" s="37"/>
      <c r="G230" s="42">
        <v>193.2668826159</v>
      </c>
      <c r="H230" s="41">
        <f t="shared" si="6"/>
        <v>193.27</v>
      </c>
      <c r="I230" s="56">
        <f t="shared" si="7"/>
        <v>0</v>
      </c>
      <c r="J230" s="54">
        <f>ROUND(H230*报价汇总表5!$C$8,2)</f>
        <v>0</v>
      </c>
      <c r="K230" s="56"/>
      <c r="L230" s="53" t="s">
        <v>709</v>
      </c>
    </row>
    <row r="231" ht="99.95" customHeight="1" spans="1:12">
      <c r="A231" s="38" t="s">
        <v>289</v>
      </c>
      <c r="B231" s="39" t="s">
        <v>710</v>
      </c>
      <c r="C231" s="40" t="s">
        <v>711</v>
      </c>
      <c r="D231" s="40" t="s">
        <v>701</v>
      </c>
      <c r="E231" s="36" t="s">
        <v>57</v>
      </c>
      <c r="F231" s="37">
        <v>400</v>
      </c>
      <c r="G231" s="42">
        <v>190.011442793</v>
      </c>
      <c r="H231" s="41">
        <f t="shared" si="6"/>
        <v>190.01</v>
      </c>
      <c r="I231" s="56">
        <f t="shared" si="7"/>
        <v>76004</v>
      </c>
      <c r="J231" s="57"/>
      <c r="K231" s="56">
        <f>ROUND(F231*J231,0)</f>
        <v>0</v>
      </c>
      <c r="L231" s="53" t="s">
        <v>146</v>
      </c>
    </row>
    <row r="232" ht="60" customHeight="1" spans="1:12">
      <c r="A232" s="38" t="s">
        <v>712</v>
      </c>
      <c r="B232" s="39" t="s">
        <v>713</v>
      </c>
      <c r="C232" s="40" t="s">
        <v>714</v>
      </c>
      <c r="D232" s="40" t="s">
        <v>715</v>
      </c>
      <c r="E232" s="36" t="s">
        <v>57</v>
      </c>
      <c r="F232" s="37"/>
      <c r="G232" s="42">
        <v>37.08291</v>
      </c>
      <c r="H232" s="41">
        <f t="shared" si="6"/>
        <v>37.08</v>
      </c>
      <c r="I232" s="56">
        <f t="shared" si="7"/>
        <v>0</v>
      </c>
      <c r="J232" s="54">
        <f>ROUND(H232*报价汇总表5!$C$8,2)</f>
        <v>0</v>
      </c>
      <c r="K232" s="56"/>
      <c r="L232" s="53" t="s">
        <v>614</v>
      </c>
    </row>
    <row r="233" ht="99.95" customHeight="1" spans="1:12">
      <c r="A233" s="38" t="s">
        <v>716</v>
      </c>
      <c r="B233" s="39" t="s">
        <v>717</v>
      </c>
      <c r="C233" s="40" t="s">
        <v>718</v>
      </c>
      <c r="D233" s="40" t="s">
        <v>701</v>
      </c>
      <c r="E233" s="36" t="s">
        <v>57</v>
      </c>
      <c r="F233" s="37">
        <v>2400</v>
      </c>
      <c r="G233" s="42">
        <v>190.0134074276</v>
      </c>
      <c r="H233" s="41">
        <f t="shared" si="6"/>
        <v>190.01</v>
      </c>
      <c r="I233" s="56">
        <f t="shared" si="7"/>
        <v>456024</v>
      </c>
      <c r="J233" s="57"/>
      <c r="K233" s="56">
        <f>ROUND(F233*J233,0)</f>
        <v>0</v>
      </c>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ROUND(H234*报价汇总表5!$C$8,2)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ROUND(H235*报价汇总表5!$C$8,2)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ROUND(H236*报价汇总表5!$C$8,2)</f>
        <v>0</v>
      </c>
      <c r="K236" s="56"/>
      <c r="L236" s="53"/>
    </row>
    <row r="237" ht="50.1" customHeight="1" spans="1:12">
      <c r="A237" s="38" t="s">
        <v>61</v>
      </c>
      <c r="B237" s="39" t="s">
        <v>727</v>
      </c>
      <c r="C237" s="40" t="s">
        <v>728</v>
      </c>
      <c r="D237" s="40" t="s">
        <v>729</v>
      </c>
      <c r="E237" s="36" t="s">
        <v>57</v>
      </c>
      <c r="F237" s="37"/>
      <c r="G237" s="42">
        <v>271.9492980155</v>
      </c>
      <c r="H237" s="41">
        <f t="shared" si="6"/>
        <v>271.95</v>
      </c>
      <c r="I237" s="56">
        <f t="shared" si="7"/>
        <v>0</v>
      </c>
      <c r="J237" s="54">
        <f>ROUND(H237*报价汇总表5!$C$8,2)</f>
        <v>0</v>
      </c>
      <c r="K237" s="56"/>
      <c r="L237" s="53" t="s">
        <v>730</v>
      </c>
    </row>
    <row r="238" ht="50.1" customHeight="1" spans="1:12">
      <c r="A238" s="38" t="s">
        <v>66</v>
      </c>
      <c r="B238" s="39" t="s">
        <v>731</v>
      </c>
      <c r="C238" s="40" t="s">
        <v>732</v>
      </c>
      <c r="D238" s="40" t="s">
        <v>729</v>
      </c>
      <c r="E238" s="36" t="s">
        <v>57</v>
      </c>
      <c r="F238" s="37">
        <v>300</v>
      </c>
      <c r="G238" s="42">
        <v>314.7438390829</v>
      </c>
      <c r="H238" s="41">
        <f t="shared" si="6"/>
        <v>314.74</v>
      </c>
      <c r="I238" s="56">
        <f t="shared" si="7"/>
        <v>94422</v>
      </c>
      <c r="J238" s="57"/>
      <c r="K238" s="56">
        <f>ROUND(F238*J238,0)</f>
        <v>0</v>
      </c>
      <c r="L238" s="53" t="s">
        <v>730</v>
      </c>
    </row>
    <row r="239" ht="50.1" customHeight="1" spans="1:12">
      <c r="A239" s="38" t="s">
        <v>372</v>
      </c>
      <c r="B239" s="39" t="s">
        <v>733</v>
      </c>
      <c r="C239" s="40" t="s">
        <v>734</v>
      </c>
      <c r="D239" s="40" t="s">
        <v>729</v>
      </c>
      <c r="E239" s="36" t="s">
        <v>57</v>
      </c>
      <c r="F239" s="37"/>
      <c r="G239" s="42">
        <v>271.950026969</v>
      </c>
      <c r="H239" s="41">
        <f t="shared" si="6"/>
        <v>271.95</v>
      </c>
      <c r="I239" s="56">
        <f t="shared" si="7"/>
        <v>0</v>
      </c>
      <c r="J239" s="54">
        <f>ROUND(H239*报价汇总表5!$C$8,2)</f>
        <v>0</v>
      </c>
      <c r="K239" s="56"/>
      <c r="L239" s="53" t="s">
        <v>735</v>
      </c>
    </row>
    <row r="240" ht="50.1" customHeight="1" spans="1:12">
      <c r="A240" s="38" t="s">
        <v>376</v>
      </c>
      <c r="B240" s="39" t="s">
        <v>736</v>
      </c>
      <c r="C240" s="40" t="s">
        <v>737</v>
      </c>
      <c r="D240" s="40" t="s">
        <v>729</v>
      </c>
      <c r="E240" s="36" t="s">
        <v>57</v>
      </c>
      <c r="F240" s="37"/>
      <c r="G240" s="42">
        <v>314.7446996989</v>
      </c>
      <c r="H240" s="41">
        <f t="shared" si="6"/>
        <v>314.74</v>
      </c>
      <c r="I240" s="56">
        <f t="shared" si="7"/>
        <v>0</v>
      </c>
      <c r="J240" s="54">
        <f>ROUND(H240*报价汇总表5!$C$8,2)</f>
        <v>0</v>
      </c>
      <c r="K240" s="56"/>
      <c r="L240" s="53" t="s">
        <v>735</v>
      </c>
    </row>
    <row r="241" ht="50.1" customHeight="1" spans="1:12">
      <c r="A241" s="38" t="s">
        <v>49</v>
      </c>
      <c r="B241" s="39" t="s">
        <v>738</v>
      </c>
      <c r="C241" s="40" t="s">
        <v>739</v>
      </c>
      <c r="D241" s="40" t="s">
        <v>729</v>
      </c>
      <c r="E241" s="36" t="s">
        <v>57</v>
      </c>
      <c r="F241" s="37"/>
      <c r="G241" s="42">
        <v>678.54</v>
      </c>
      <c r="H241" s="41">
        <f t="shared" si="6"/>
        <v>678.54</v>
      </c>
      <c r="I241" s="56">
        <f t="shared" si="7"/>
        <v>0</v>
      </c>
      <c r="J241" s="54">
        <f>ROUND(H241*报价汇总表5!$C$8,2)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ROUND(H242*报价汇总表5!$C$8,2)</f>
        <v>0</v>
      </c>
      <c r="K242" s="56"/>
      <c r="L242" s="53"/>
    </row>
    <row r="243" ht="60" customHeight="1" spans="1:12">
      <c r="A243" s="38" t="s">
        <v>45</v>
      </c>
      <c r="B243" s="39" t="s">
        <v>743</v>
      </c>
      <c r="C243" s="40" t="s">
        <v>744</v>
      </c>
      <c r="D243" s="40" t="s">
        <v>745</v>
      </c>
      <c r="E243" s="36" t="s">
        <v>57</v>
      </c>
      <c r="F243" s="37">
        <v>210</v>
      </c>
      <c r="G243" s="42">
        <v>386.502418286</v>
      </c>
      <c r="H243" s="41">
        <f t="shared" si="6"/>
        <v>386.5</v>
      </c>
      <c r="I243" s="56">
        <f t="shared" si="7"/>
        <v>81165</v>
      </c>
      <c r="J243" s="57"/>
      <c r="K243" s="56">
        <f>ROUND(F243*J243,0)</f>
        <v>0</v>
      </c>
      <c r="L243" s="53" t="s">
        <v>146</v>
      </c>
    </row>
    <row r="244" ht="60" customHeight="1" spans="1:12">
      <c r="A244" s="38" t="s">
        <v>49</v>
      </c>
      <c r="B244" s="39" t="s">
        <v>746</v>
      </c>
      <c r="C244" s="40" t="s">
        <v>747</v>
      </c>
      <c r="D244" s="40" t="s">
        <v>745</v>
      </c>
      <c r="E244" s="36" t="s">
        <v>57</v>
      </c>
      <c r="F244" s="37"/>
      <c r="G244" s="42">
        <v>444.032418286</v>
      </c>
      <c r="H244" s="41">
        <f t="shared" si="6"/>
        <v>444.03</v>
      </c>
      <c r="I244" s="56">
        <f t="shared" si="7"/>
        <v>0</v>
      </c>
      <c r="J244" s="54">
        <f>ROUND(H244*报价汇总表5!$C$8,2)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ROUND(H245*报价汇总表5!$C$8,2)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ROUND(H246*报价汇总表5!$C$8,2)</f>
        <v>0</v>
      </c>
      <c r="K246" s="56"/>
      <c r="L246" s="53" t="s">
        <v>755</v>
      </c>
    </row>
    <row r="247" ht="60" customHeight="1" spans="1:12">
      <c r="A247" s="38" t="s">
        <v>756</v>
      </c>
      <c r="B247" s="39" t="s">
        <v>757</v>
      </c>
      <c r="C247" s="40" t="s">
        <v>758</v>
      </c>
      <c r="D247" s="40" t="s">
        <v>759</v>
      </c>
      <c r="E247" s="36" t="s">
        <v>57</v>
      </c>
      <c r="F247" s="37"/>
      <c r="G247" s="42">
        <v>441.789000254</v>
      </c>
      <c r="H247" s="41">
        <f t="shared" si="6"/>
        <v>441.79</v>
      </c>
      <c r="I247" s="56">
        <f t="shared" si="7"/>
        <v>0</v>
      </c>
      <c r="J247" s="54">
        <f>ROUND(H247*报价汇总表5!$C$8,2)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ROUND(H248*报价汇总表5!$C$8,2)</f>
        <v>0</v>
      </c>
      <c r="K248" s="56"/>
      <c r="L248" s="53"/>
    </row>
    <row r="249" ht="60" customHeight="1" spans="1:12">
      <c r="A249" s="38" t="s">
        <v>763</v>
      </c>
      <c r="B249" s="39" t="s">
        <v>764</v>
      </c>
      <c r="C249" s="40" t="s">
        <v>765</v>
      </c>
      <c r="D249" s="40" t="s">
        <v>766</v>
      </c>
      <c r="E249" s="36" t="s">
        <v>41</v>
      </c>
      <c r="F249" s="37"/>
      <c r="G249" s="42">
        <v>120.94</v>
      </c>
      <c r="H249" s="41">
        <f t="shared" si="6"/>
        <v>120.94</v>
      </c>
      <c r="I249" s="56">
        <f t="shared" si="7"/>
        <v>0</v>
      </c>
      <c r="J249" s="54">
        <f>ROUND(H249*报价汇总表5!$C$8,2)</f>
        <v>0</v>
      </c>
      <c r="K249" s="56"/>
      <c r="L249" s="53"/>
    </row>
    <row r="250" ht="60" customHeight="1" spans="1:12">
      <c r="A250" s="38" t="s">
        <v>767</v>
      </c>
      <c r="B250" s="39" t="s">
        <v>768</v>
      </c>
      <c r="C250" s="40" t="s">
        <v>769</v>
      </c>
      <c r="D250" s="40" t="s">
        <v>770</v>
      </c>
      <c r="E250" s="36" t="s">
        <v>41</v>
      </c>
      <c r="F250" s="37"/>
      <c r="G250" s="42">
        <v>170.12</v>
      </c>
      <c r="H250" s="41">
        <f t="shared" si="6"/>
        <v>170.12</v>
      </c>
      <c r="I250" s="56">
        <f t="shared" si="7"/>
        <v>0</v>
      </c>
      <c r="J250" s="54">
        <f>ROUND(H250*报价汇总表5!$C$8,2)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ROUND(H251*报价汇总表5!$C$8,2)</f>
        <v>0</v>
      </c>
      <c r="K251" s="56"/>
      <c r="L251" s="53"/>
    </row>
    <row r="252" ht="60" customHeight="1" spans="1:12">
      <c r="A252" s="38" t="s">
        <v>774</v>
      </c>
      <c r="B252" s="39" t="s">
        <v>775</v>
      </c>
      <c r="C252" s="40" t="s">
        <v>776</v>
      </c>
      <c r="D252" s="40" t="s">
        <v>777</v>
      </c>
      <c r="E252" s="36" t="s">
        <v>57</v>
      </c>
      <c r="F252" s="37"/>
      <c r="G252" s="42">
        <v>302.14</v>
      </c>
      <c r="H252" s="41">
        <f t="shared" si="6"/>
        <v>302.14</v>
      </c>
      <c r="I252" s="56">
        <f t="shared" si="7"/>
        <v>0</v>
      </c>
      <c r="J252" s="54">
        <f>ROUND(H252*报价汇总表5!$C$8,2)</f>
        <v>0</v>
      </c>
      <c r="K252" s="56"/>
      <c r="L252" s="53"/>
    </row>
    <row r="253" ht="60" customHeight="1" spans="1:12">
      <c r="A253" s="38" t="s">
        <v>778</v>
      </c>
      <c r="B253" s="39" t="s">
        <v>779</v>
      </c>
      <c r="C253" s="40" t="s">
        <v>780</v>
      </c>
      <c r="D253" s="40" t="s">
        <v>777</v>
      </c>
      <c r="E253" s="36" t="s">
        <v>57</v>
      </c>
      <c r="F253" s="37"/>
      <c r="G253" s="42">
        <v>186.38</v>
      </c>
      <c r="H253" s="41">
        <f t="shared" si="6"/>
        <v>186.38</v>
      </c>
      <c r="I253" s="56">
        <f t="shared" si="7"/>
        <v>0</v>
      </c>
      <c r="J253" s="54">
        <f>ROUND(H253*报价汇总表5!$C$8,2)</f>
        <v>0</v>
      </c>
      <c r="K253" s="56"/>
      <c r="L253" s="53"/>
    </row>
    <row r="254" ht="39.95" customHeight="1" spans="1:12">
      <c r="A254" s="38" t="s">
        <v>781</v>
      </c>
      <c r="B254" s="39" t="s">
        <v>782</v>
      </c>
      <c r="C254" s="40" t="s">
        <v>783</v>
      </c>
      <c r="D254" s="40" t="s">
        <v>279</v>
      </c>
      <c r="E254" s="36" t="s">
        <v>57</v>
      </c>
      <c r="F254" s="37"/>
      <c r="G254" s="42">
        <v>86.8</v>
      </c>
      <c r="H254" s="41">
        <f t="shared" si="6"/>
        <v>86.8</v>
      </c>
      <c r="I254" s="56">
        <f t="shared" si="7"/>
        <v>0</v>
      </c>
      <c r="J254" s="54">
        <f>ROUND(H254*报价汇总表5!$C$8,2)</f>
        <v>0</v>
      </c>
      <c r="K254" s="56"/>
      <c r="L254" s="53"/>
    </row>
    <row r="255" ht="39.95" customHeight="1" spans="1:12">
      <c r="A255" s="38" t="s">
        <v>784</v>
      </c>
      <c r="B255" s="39" t="s">
        <v>785</v>
      </c>
      <c r="C255" s="40" t="s">
        <v>786</v>
      </c>
      <c r="D255" s="40" t="s">
        <v>787</v>
      </c>
      <c r="E255" s="36" t="s">
        <v>57</v>
      </c>
      <c r="F255" s="37"/>
      <c r="G255" s="42">
        <v>242.2</v>
      </c>
      <c r="H255" s="41">
        <f t="shared" si="6"/>
        <v>242.2</v>
      </c>
      <c r="I255" s="56">
        <f t="shared" si="7"/>
        <v>0</v>
      </c>
      <c r="J255" s="54">
        <f>ROUND(H255*报价汇总表5!$C$8,2)</f>
        <v>0</v>
      </c>
      <c r="K255" s="56"/>
      <c r="L255" s="53"/>
    </row>
    <row r="256" ht="69.95" customHeight="1" spans="1:12">
      <c r="A256" s="38" t="s">
        <v>788</v>
      </c>
      <c r="B256" s="39" t="s">
        <v>789</v>
      </c>
      <c r="C256" s="40" t="s">
        <v>790</v>
      </c>
      <c r="D256" s="40" t="s">
        <v>791</v>
      </c>
      <c r="E256" s="36" t="s">
        <v>57</v>
      </c>
      <c r="F256" s="37"/>
      <c r="G256" s="42">
        <v>162.689981466</v>
      </c>
      <c r="H256" s="41">
        <f t="shared" si="6"/>
        <v>162.69</v>
      </c>
      <c r="I256" s="56">
        <f t="shared" si="7"/>
        <v>0</v>
      </c>
      <c r="J256" s="54">
        <f>ROUND(H256*报价汇总表5!$C$8,2)</f>
        <v>0</v>
      </c>
      <c r="K256" s="56"/>
      <c r="L256" s="53" t="s">
        <v>146</v>
      </c>
    </row>
    <row r="257" ht="69.95" customHeight="1" spans="1:12">
      <c r="A257" s="38" t="s">
        <v>792</v>
      </c>
      <c r="B257" s="39" t="s">
        <v>793</v>
      </c>
      <c r="C257" s="40" t="s">
        <v>794</v>
      </c>
      <c r="D257" s="40" t="s">
        <v>791</v>
      </c>
      <c r="E257" s="36" t="s">
        <v>57</v>
      </c>
      <c r="F257" s="37"/>
      <c r="G257" s="42">
        <v>162.731259234627</v>
      </c>
      <c r="H257" s="41">
        <f t="shared" si="6"/>
        <v>162.73</v>
      </c>
      <c r="I257" s="56">
        <f t="shared" si="7"/>
        <v>0</v>
      </c>
      <c r="J257" s="54">
        <f>ROUND(H257*报价汇总表5!$C$8,2)</f>
        <v>0</v>
      </c>
      <c r="K257" s="56"/>
      <c r="L257" s="53" t="s">
        <v>437</v>
      </c>
    </row>
    <row r="258" ht="30" customHeight="1" spans="1:12">
      <c r="A258" s="38" t="s">
        <v>795</v>
      </c>
      <c r="B258" s="39" t="s">
        <v>796</v>
      </c>
      <c r="C258" s="40" t="s">
        <v>797</v>
      </c>
      <c r="D258" s="40" t="s">
        <v>798</v>
      </c>
      <c r="E258" s="36" t="s">
        <v>88</v>
      </c>
      <c r="F258" s="37">
        <v>70</v>
      </c>
      <c r="G258" s="42">
        <v>112.9</v>
      </c>
      <c r="H258" s="41">
        <f t="shared" si="6"/>
        <v>112.9</v>
      </c>
      <c r="I258" s="56">
        <f t="shared" si="7"/>
        <v>7903</v>
      </c>
      <c r="J258" s="57"/>
      <c r="K258" s="56">
        <f>ROUND(F258*J258,0)</f>
        <v>0</v>
      </c>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ROUND(H259*报价汇总表5!$C$8,2)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ROUND(H260*报价汇总表5!$C$8,2)</f>
        <v>0</v>
      </c>
      <c r="K260" s="56"/>
      <c r="L260" s="53" t="s">
        <v>803</v>
      </c>
    </row>
    <row r="261" ht="30" customHeight="1" spans="1:12">
      <c r="A261" s="38" t="s">
        <v>807</v>
      </c>
      <c r="B261" s="39" t="s">
        <v>808</v>
      </c>
      <c r="C261" s="40" t="s">
        <v>809</v>
      </c>
      <c r="D261" s="40" t="s">
        <v>810</v>
      </c>
      <c r="E261" s="36" t="s">
        <v>57</v>
      </c>
      <c r="F261" s="37"/>
      <c r="G261" s="42">
        <v>11.565524</v>
      </c>
      <c r="H261" s="41">
        <f t="shared" si="6"/>
        <v>11.57</v>
      </c>
      <c r="I261" s="56">
        <f t="shared" si="7"/>
        <v>0</v>
      </c>
      <c r="J261" s="54">
        <f>ROUND(H261*报价汇总表5!$C$8,2)</f>
        <v>0</v>
      </c>
      <c r="K261" s="56"/>
      <c r="L261" s="53" t="s">
        <v>614</v>
      </c>
    </row>
    <row r="262" ht="30" customHeight="1" spans="1:12">
      <c r="A262" s="38" t="s">
        <v>811</v>
      </c>
      <c r="B262" s="39" t="s">
        <v>812</v>
      </c>
      <c r="C262" s="40" t="s">
        <v>813</v>
      </c>
      <c r="D262" s="40" t="s">
        <v>810</v>
      </c>
      <c r="E262" s="36" t="s">
        <v>57</v>
      </c>
      <c r="F262" s="37"/>
      <c r="G262" s="42">
        <v>11.56652140864</v>
      </c>
      <c r="H262" s="41">
        <f t="shared" si="6"/>
        <v>11.57</v>
      </c>
      <c r="I262" s="56">
        <f t="shared" si="7"/>
        <v>0</v>
      </c>
      <c r="J262" s="54">
        <f>ROUND(H262*报价汇总表5!$C$8,2)</f>
        <v>0</v>
      </c>
      <c r="K262" s="56"/>
      <c r="L262" s="53" t="s">
        <v>814</v>
      </c>
    </row>
    <row r="263" ht="69.95" customHeight="1" spans="1:12">
      <c r="A263" s="38" t="s">
        <v>815</v>
      </c>
      <c r="B263" s="39" t="s">
        <v>816</v>
      </c>
      <c r="C263" s="40" t="s">
        <v>817</v>
      </c>
      <c r="D263" s="40" t="s">
        <v>810</v>
      </c>
      <c r="E263" s="36" t="s">
        <v>57</v>
      </c>
      <c r="F263" s="37"/>
      <c r="G263" s="42">
        <v>36.855872</v>
      </c>
      <c r="H263" s="41">
        <f>ROUND(G263,2)</f>
        <v>36.86</v>
      </c>
      <c r="I263" s="56">
        <f t="shared" ref="I263" si="8">ROUND(F263*H263,0)</f>
        <v>0</v>
      </c>
      <c r="J263" s="54">
        <f>ROUND(H263*报价汇总表5!$C$8,2)</f>
        <v>0</v>
      </c>
      <c r="K263" s="56"/>
      <c r="L263" s="53" t="s">
        <v>706</v>
      </c>
    </row>
    <row r="264" s="6" customFormat="1" ht="24" customHeight="1" spans="1:12">
      <c r="A264" s="59"/>
      <c r="B264" s="60" t="s">
        <v>818</v>
      </c>
      <c r="C264" s="61"/>
      <c r="D264" s="61"/>
      <c r="E264" s="62"/>
      <c r="F264" s="63"/>
      <c r="G264" s="62"/>
      <c r="H264" s="62"/>
      <c r="I264" s="64">
        <f>SUM(I5:I263)</f>
        <v>1966397</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9 J17 J18 J19 J22 J23 J24 J27 J47 J48 J49 J55 J56 J57 J58 J63 J78 J91 J98 J103 J108 J109 J110 J116 J117 J118 J127 J142 J161 J169 J170 J171 J172 J173 J177 J193 J194 J195 J201 J227 J231 J232 J233 J238 J243 J258 J10:J16 J20:J21 J25:J26 J28:J37 J38:J39 J40:J46 J50:J52 J53:J54 J59:J62 J64:J77 J79:J90 J92:J97 J99:J102 J104:J107 J111:J115 J119:J126 J128:J132 J133:J134 J135:J141 J143:J160 J162:J163 J164:J165 J166:J168 J174:J176 J178:J192 J196:J200 J202:J226 J228:J230 J234:J237 J239:J242 J244:J257 J259: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7:J8 J18:J237 J239:J263 J10:J16" unlockedFormula="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C7" sqref="C7"/>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826</v>
      </c>
      <c r="B2" s="70"/>
      <c r="C2" s="70"/>
      <c r="D2" s="70"/>
      <c r="E2" s="70"/>
    </row>
    <row r="3" ht="39.95" customHeight="1" spans="1:5">
      <c r="A3" s="71" t="s">
        <v>7</v>
      </c>
      <c r="B3" s="72" t="s">
        <v>8</v>
      </c>
      <c r="C3" s="73" t="s">
        <v>9</v>
      </c>
      <c r="D3" s="74" t="s">
        <v>10</v>
      </c>
      <c r="E3" s="75" t="s">
        <v>11</v>
      </c>
    </row>
    <row r="4" ht="39.95" customHeight="1" spans="1:5">
      <c r="A4" s="76">
        <v>1</v>
      </c>
      <c r="B4" s="77" t="s">
        <v>12</v>
      </c>
      <c r="C4" s="78">
        <f>'6-怀化'!I264</f>
        <v>3033076</v>
      </c>
      <c r="D4" s="78">
        <f>'6-怀化'!K264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3033076</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236" activePane="bottomLeft" state="frozen"/>
      <selection/>
      <selection pane="bottomLeft" activeCell="J243" sqref="J243"/>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826</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1200</v>
      </c>
      <c r="G7" s="42">
        <v>21.23</v>
      </c>
      <c r="H7" s="41">
        <f t="shared" ref="H7:H70" si="0">ROUND(G7,2)</f>
        <v>21.23</v>
      </c>
      <c r="I7" s="56">
        <f t="shared" ref="I7:I70" si="1">ROUND(F7*H7,0)</f>
        <v>25476</v>
      </c>
      <c r="J7" s="57"/>
      <c r="K7" s="56">
        <f>ROUND(F7*J7,0)</f>
        <v>0</v>
      </c>
      <c r="L7" s="53"/>
    </row>
    <row r="8" s="4" customFormat="1" ht="20.1" customHeight="1" spans="1:12">
      <c r="A8" s="38" t="s">
        <v>42</v>
      </c>
      <c r="B8" s="39" t="s">
        <v>43</v>
      </c>
      <c r="C8" s="40" t="s">
        <v>44</v>
      </c>
      <c r="D8" s="40"/>
      <c r="E8" s="36" t="s">
        <v>33</v>
      </c>
      <c r="F8" s="37"/>
      <c r="G8" s="42">
        <v>0</v>
      </c>
      <c r="H8" s="41">
        <f t="shared" si="0"/>
        <v>0</v>
      </c>
      <c r="I8" s="56">
        <f t="shared" si="1"/>
        <v>0</v>
      </c>
      <c r="J8" s="54"/>
      <c r="K8" s="56"/>
      <c r="L8" s="53"/>
    </row>
    <row r="9" ht="60" customHeight="1" spans="1:12">
      <c r="A9" s="38" t="s">
        <v>45</v>
      </c>
      <c r="B9" s="39" t="s">
        <v>46</v>
      </c>
      <c r="C9" s="40" t="s">
        <v>47</v>
      </c>
      <c r="D9" s="40" t="s">
        <v>48</v>
      </c>
      <c r="E9" s="36" t="s">
        <v>41</v>
      </c>
      <c r="F9" s="37">
        <v>1000</v>
      </c>
      <c r="G9" s="42">
        <v>2.27</v>
      </c>
      <c r="H9" s="41">
        <f t="shared" si="0"/>
        <v>2.27</v>
      </c>
      <c r="I9" s="56">
        <f t="shared" si="1"/>
        <v>2270</v>
      </c>
      <c r="J9" s="57"/>
      <c r="K9" s="56">
        <f>ROUND(F9*J9,0)</f>
        <v>0</v>
      </c>
      <c r="L9" s="53"/>
    </row>
    <row r="10" ht="50.1" customHeight="1" spans="1:12">
      <c r="A10" s="38" t="s">
        <v>49</v>
      </c>
      <c r="B10" s="39" t="s">
        <v>50</v>
      </c>
      <c r="C10" s="40" t="s">
        <v>51</v>
      </c>
      <c r="D10" s="40" t="s">
        <v>52</v>
      </c>
      <c r="E10" s="36" t="s">
        <v>41</v>
      </c>
      <c r="F10" s="37">
        <v>130</v>
      </c>
      <c r="G10" s="42">
        <v>3.04</v>
      </c>
      <c r="H10" s="41">
        <f t="shared" si="0"/>
        <v>3.04</v>
      </c>
      <c r="I10" s="56">
        <f t="shared" si="1"/>
        <v>395</v>
      </c>
      <c r="J10" s="57"/>
      <c r="K10" s="56">
        <f>ROUND(F10*J10,0)</f>
        <v>0</v>
      </c>
      <c r="L10" s="53"/>
    </row>
    <row r="11" ht="50.1" customHeight="1" spans="1:12">
      <c r="A11" s="38" t="s">
        <v>53</v>
      </c>
      <c r="B11" s="39" t="s">
        <v>54</v>
      </c>
      <c r="C11" s="40" t="s">
        <v>55</v>
      </c>
      <c r="D11" s="40" t="s">
        <v>56</v>
      </c>
      <c r="E11" s="36" t="s">
        <v>57</v>
      </c>
      <c r="F11" s="37">
        <v>300</v>
      </c>
      <c r="G11" s="42">
        <v>5.38</v>
      </c>
      <c r="H11" s="41">
        <f t="shared" si="0"/>
        <v>5.38</v>
      </c>
      <c r="I11" s="56">
        <f t="shared" si="1"/>
        <v>1614</v>
      </c>
      <c r="J11" s="57"/>
      <c r="K11" s="56">
        <f>ROUND(F11*J11,0)</f>
        <v>0</v>
      </c>
      <c r="L11" s="53"/>
    </row>
    <row r="12" ht="20.1" customHeight="1" spans="1:12">
      <c r="A12" s="38" t="s">
        <v>58</v>
      </c>
      <c r="B12" s="39" t="s">
        <v>59</v>
      </c>
      <c r="C12" s="40" t="s">
        <v>60</v>
      </c>
      <c r="D12" s="40"/>
      <c r="E12" s="36" t="s">
        <v>33</v>
      </c>
      <c r="F12" s="37"/>
      <c r="G12" s="42">
        <v>0</v>
      </c>
      <c r="H12" s="41">
        <f t="shared" si="0"/>
        <v>0</v>
      </c>
      <c r="I12" s="56">
        <f t="shared" si="1"/>
        <v>0</v>
      </c>
      <c r="J12" s="54"/>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ROUND(H13*报价汇总表6!$C$8,2)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ROUND(H14*报价汇总表6!$C$8,2)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ROUND(H15*报价汇总表6!$C$8,2)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ROUND(H16*报价汇总表6!$C$8,2)</f>
        <v>0</v>
      </c>
      <c r="K16" s="56"/>
      <c r="L16" s="53"/>
    </row>
    <row r="17" ht="39.95" customHeight="1" spans="1:12">
      <c r="A17" s="38" t="s">
        <v>45</v>
      </c>
      <c r="B17" s="39" t="s">
        <v>75</v>
      </c>
      <c r="C17" s="40" t="s">
        <v>76</v>
      </c>
      <c r="D17" s="40" t="s">
        <v>77</v>
      </c>
      <c r="E17" s="36" t="s">
        <v>41</v>
      </c>
      <c r="F17" s="37">
        <v>400</v>
      </c>
      <c r="G17" s="42">
        <v>21.95</v>
      </c>
      <c r="H17" s="41">
        <f t="shared" si="0"/>
        <v>21.95</v>
      </c>
      <c r="I17" s="56">
        <f t="shared" si="1"/>
        <v>8780</v>
      </c>
      <c r="J17" s="57"/>
      <c r="K17" s="56">
        <f>ROUND(F17*J17,0)</f>
        <v>0</v>
      </c>
      <c r="L17" s="53"/>
    </row>
    <row r="18" ht="39.95" customHeight="1" spans="1:12">
      <c r="A18" s="38" t="s">
        <v>49</v>
      </c>
      <c r="B18" s="39" t="s">
        <v>78</v>
      </c>
      <c r="C18" s="40" t="s">
        <v>79</v>
      </c>
      <c r="D18" s="40" t="s">
        <v>77</v>
      </c>
      <c r="E18" s="36" t="s">
        <v>41</v>
      </c>
      <c r="F18" s="37">
        <v>30</v>
      </c>
      <c r="G18" s="42">
        <v>9.48</v>
      </c>
      <c r="H18" s="41">
        <f t="shared" si="0"/>
        <v>9.48</v>
      </c>
      <c r="I18" s="56">
        <f t="shared" si="1"/>
        <v>284</v>
      </c>
      <c r="J18" s="57"/>
      <c r="K18" s="56">
        <f>ROUND(F18*J18,0)</f>
        <v>0</v>
      </c>
      <c r="L18" s="53"/>
    </row>
    <row r="19" ht="30" customHeight="1" spans="1:12">
      <c r="A19" s="38" t="s">
        <v>80</v>
      </c>
      <c r="B19" s="39" t="s">
        <v>81</v>
      </c>
      <c r="C19" s="40" t="s">
        <v>82</v>
      </c>
      <c r="D19" s="40" t="s">
        <v>83</v>
      </c>
      <c r="E19" s="36" t="s">
        <v>41</v>
      </c>
      <c r="F19" s="37"/>
      <c r="G19" s="42">
        <v>12.38</v>
      </c>
      <c r="H19" s="41">
        <f t="shared" si="0"/>
        <v>12.38</v>
      </c>
      <c r="I19" s="56">
        <f t="shared" si="1"/>
        <v>0</v>
      </c>
      <c r="J19" s="54">
        <f>ROUND(H19*报价汇总表6!$C$8,2)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ROUND(H20*报价汇总表6!$C$8,2)</f>
        <v>0</v>
      </c>
      <c r="K20" s="56"/>
      <c r="L20" s="53"/>
    </row>
    <row r="21" ht="60" customHeight="1" spans="1:12">
      <c r="A21" s="38" t="s">
        <v>89</v>
      </c>
      <c r="B21" s="39" t="s">
        <v>90</v>
      </c>
      <c r="C21" s="40" t="s">
        <v>91</v>
      </c>
      <c r="D21" s="40" t="s">
        <v>92</v>
      </c>
      <c r="E21" s="36" t="s">
        <v>57</v>
      </c>
      <c r="F21" s="37"/>
      <c r="G21" s="42">
        <v>380</v>
      </c>
      <c r="H21" s="41">
        <f t="shared" si="0"/>
        <v>380</v>
      </c>
      <c r="I21" s="56">
        <f t="shared" si="1"/>
        <v>0</v>
      </c>
      <c r="J21" s="54">
        <f>ROUND(H21*报价汇总表6!$C$8,2)</f>
        <v>0</v>
      </c>
      <c r="K21" s="56"/>
      <c r="L21" s="53"/>
    </row>
    <row r="22" ht="39.95" customHeight="1" spans="1:12">
      <c r="A22" s="38" t="s">
        <v>93</v>
      </c>
      <c r="B22" s="39" t="s">
        <v>94</v>
      </c>
      <c r="C22" s="40" t="s">
        <v>95</v>
      </c>
      <c r="D22" s="40" t="s">
        <v>96</v>
      </c>
      <c r="E22" s="36" t="s">
        <v>57</v>
      </c>
      <c r="F22" s="37"/>
      <c r="G22" s="42">
        <v>255.412206048</v>
      </c>
      <c r="H22" s="41">
        <f t="shared" si="0"/>
        <v>255.41</v>
      </c>
      <c r="I22" s="56">
        <f t="shared" si="1"/>
        <v>0</v>
      </c>
      <c r="J22" s="54">
        <f>ROUND(H22*报价汇总表6!$C$8,2)</f>
        <v>0</v>
      </c>
      <c r="K22" s="56"/>
      <c r="L22" s="53" t="s">
        <v>97</v>
      </c>
    </row>
    <row r="23" ht="20.1" customHeight="1" spans="1:12">
      <c r="A23" s="38" t="s">
        <v>98</v>
      </c>
      <c r="B23" s="39" t="s">
        <v>99</v>
      </c>
      <c r="C23" s="40" t="s">
        <v>100</v>
      </c>
      <c r="D23" s="40" t="s">
        <v>100</v>
      </c>
      <c r="E23" s="36" t="s">
        <v>101</v>
      </c>
      <c r="F23" s="37">
        <v>5</v>
      </c>
      <c r="G23" s="42">
        <v>4.72</v>
      </c>
      <c r="H23" s="41">
        <f t="shared" si="0"/>
        <v>4.72</v>
      </c>
      <c r="I23" s="56">
        <f t="shared" si="1"/>
        <v>24</v>
      </c>
      <c r="J23" s="57"/>
      <c r="K23" s="56">
        <f>ROUND(F23*J23,0)</f>
        <v>0</v>
      </c>
      <c r="L23" s="53"/>
    </row>
    <row r="24" ht="30" customHeight="1" spans="1:12">
      <c r="A24" s="38" t="s">
        <v>102</v>
      </c>
      <c r="B24" s="39" t="s">
        <v>103</v>
      </c>
      <c r="C24" s="40" t="s">
        <v>104</v>
      </c>
      <c r="D24" s="40" t="s">
        <v>105</v>
      </c>
      <c r="E24" s="36" t="s">
        <v>57</v>
      </c>
      <c r="F24" s="37">
        <v>120</v>
      </c>
      <c r="G24" s="42">
        <v>81.0787373168</v>
      </c>
      <c r="H24" s="41">
        <f t="shared" si="0"/>
        <v>81.08</v>
      </c>
      <c r="I24" s="56">
        <f t="shared" si="1"/>
        <v>9730</v>
      </c>
      <c r="J24" s="57"/>
      <c r="K24" s="56">
        <f>ROUND(F24*J24,0)</f>
        <v>0</v>
      </c>
      <c r="L24" s="53" t="s">
        <v>106</v>
      </c>
    </row>
    <row r="25" ht="20.1" customHeight="1" spans="1:12">
      <c r="A25" s="38" t="s">
        <v>107</v>
      </c>
      <c r="B25" s="39" t="s">
        <v>108</v>
      </c>
      <c r="C25" s="40" t="s">
        <v>109</v>
      </c>
      <c r="D25" s="40" t="s">
        <v>109</v>
      </c>
      <c r="E25" s="36" t="s">
        <v>57</v>
      </c>
      <c r="F25" s="37"/>
      <c r="G25" s="42">
        <v>349.27</v>
      </c>
      <c r="H25" s="41">
        <f t="shared" si="0"/>
        <v>349.27</v>
      </c>
      <c r="I25" s="56">
        <f t="shared" si="1"/>
        <v>0</v>
      </c>
      <c r="J25" s="54">
        <f>ROUND(H25*报价汇总表6!$C$8,2)</f>
        <v>0</v>
      </c>
      <c r="K25" s="56"/>
      <c r="L25" s="53"/>
    </row>
    <row r="26" ht="30" customHeight="1" spans="1:12">
      <c r="A26" s="38" t="s">
        <v>110</v>
      </c>
      <c r="B26" s="39" t="s">
        <v>111</v>
      </c>
      <c r="C26" s="40" t="s">
        <v>112</v>
      </c>
      <c r="D26" s="40" t="s">
        <v>105</v>
      </c>
      <c r="E26" s="36" t="s">
        <v>57</v>
      </c>
      <c r="F26" s="37"/>
      <c r="G26" s="42">
        <v>81.0791510499</v>
      </c>
      <c r="H26" s="41">
        <f t="shared" si="0"/>
        <v>81.08</v>
      </c>
      <c r="I26" s="56">
        <f t="shared" si="1"/>
        <v>0</v>
      </c>
      <c r="J26" s="54">
        <f>ROUND(H26*报价汇总表6!$C$8,2)</f>
        <v>0</v>
      </c>
      <c r="K26" s="56"/>
      <c r="L26" s="53" t="s">
        <v>113</v>
      </c>
    </row>
    <row r="27" ht="30" customHeight="1" spans="1:12">
      <c r="A27" s="38" t="s">
        <v>114</v>
      </c>
      <c r="B27" s="39" t="s">
        <v>115</v>
      </c>
      <c r="C27" s="40" t="s">
        <v>116</v>
      </c>
      <c r="D27" s="40" t="s">
        <v>105</v>
      </c>
      <c r="E27" s="36" t="s">
        <v>57</v>
      </c>
      <c r="F27" s="37">
        <v>60</v>
      </c>
      <c r="G27" s="42">
        <v>81.0783047778</v>
      </c>
      <c r="H27" s="41">
        <f t="shared" si="0"/>
        <v>81.08</v>
      </c>
      <c r="I27" s="56">
        <f t="shared" si="1"/>
        <v>4865</v>
      </c>
      <c r="J27" s="57"/>
      <c r="K27" s="56">
        <f>ROUND(F27*J27,0)</f>
        <v>0</v>
      </c>
      <c r="L27" s="53" t="s">
        <v>117</v>
      </c>
    </row>
    <row r="28" ht="30" customHeight="1" spans="1:12">
      <c r="A28" s="38" t="s">
        <v>118</v>
      </c>
      <c r="B28" s="39" t="s">
        <v>119</v>
      </c>
      <c r="C28" s="40" t="s">
        <v>120</v>
      </c>
      <c r="D28" s="40" t="s">
        <v>105</v>
      </c>
      <c r="E28" s="36" t="s">
        <v>57</v>
      </c>
      <c r="F28" s="37"/>
      <c r="G28" s="42">
        <v>81.079349978</v>
      </c>
      <c r="H28" s="41">
        <f t="shared" si="0"/>
        <v>81.08</v>
      </c>
      <c r="I28" s="56">
        <f t="shared" si="1"/>
        <v>0</v>
      </c>
      <c r="J28" s="54">
        <f>ROUND(H28*报价汇总表6!$C$8,2)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ROUND(H29*报价汇总表6!$C$8,2)</f>
        <v>0</v>
      </c>
      <c r="K29" s="56"/>
      <c r="L29" s="53"/>
    </row>
    <row r="30" ht="39.95" customHeight="1" spans="1:12">
      <c r="A30" s="38" t="s">
        <v>125</v>
      </c>
      <c r="B30" s="39" t="s">
        <v>126</v>
      </c>
      <c r="C30" s="40" t="s">
        <v>127</v>
      </c>
      <c r="D30" s="40" t="s">
        <v>128</v>
      </c>
      <c r="E30" s="36" t="s">
        <v>57</v>
      </c>
      <c r="F30" s="37"/>
      <c r="G30" s="42">
        <v>269.65</v>
      </c>
      <c r="H30" s="41">
        <f t="shared" si="0"/>
        <v>269.65</v>
      </c>
      <c r="I30" s="56">
        <f t="shared" si="1"/>
        <v>0</v>
      </c>
      <c r="J30" s="54">
        <f>ROUND(H30*报价汇总表6!$C$8,2)</f>
        <v>0</v>
      </c>
      <c r="K30" s="56"/>
      <c r="L30" s="53"/>
    </row>
    <row r="31" ht="39.95" customHeight="1" spans="1:12">
      <c r="A31" s="38" t="s">
        <v>129</v>
      </c>
      <c r="B31" s="39" t="s">
        <v>130</v>
      </c>
      <c r="C31" s="40" t="s">
        <v>131</v>
      </c>
      <c r="D31" s="40" t="s">
        <v>128</v>
      </c>
      <c r="E31" s="36" t="s">
        <v>57</v>
      </c>
      <c r="F31" s="37"/>
      <c r="G31" s="42">
        <v>294.79</v>
      </c>
      <c r="H31" s="41">
        <f t="shared" si="0"/>
        <v>294.79</v>
      </c>
      <c r="I31" s="56">
        <f t="shared" si="1"/>
        <v>0</v>
      </c>
      <c r="J31" s="54">
        <f>ROUND(H31*报价汇总表6!$C$8,2)</f>
        <v>0</v>
      </c>
      <c r="K31" s="56"/>
      <c r="L31" s="53"/>
    </row>
    <row r="32" ht="39.95" customHeight="1" spans="1:12">
      <c r="A32" s="38" t="s">
        <v>132</v>
      </c>
      <c r="B32" s="39" t="s">
        <v>133</v>
      </c>
      <c r="C32" s="40" t="s">
        <v>134</v>
      </c>
      <c r="D32" s="40" t="s">
        <v>128</v>
      </c>
      <c r="E32" s="36" t="s">
        <v>57</v>
      </c>
      <c r="F32" s="37"/>
      <c r="G32" s="42">
        <v>413.14</v>
      </c>
      <c r="H32" s="41">
        <f t="shared" si="0"/>
        <v>413.14</v>
      </c>
      <c r="I32" s="56">
        <f t="shared" si="1"/>
        <v>0</v>
      </c>
      <c r="J32" s="54">
        <f>ROUND(H32*报价汇总表6!$C$8,2)</f>
        <v>0</v>
      </c>
      <c r="K32" s="56"/>
      <c r="L32" s="53"/>
    </row>
    <row r="33" ht="30" customHeight="1" spans="1:12">
      <c r="A33" s="38" t="s">
        <v>135</v>
      </c>
      <c r="B33" s="39" t="s">
        <v>136</v>
      </c>
      <c r="C33" s="40" t="s">
        <v>137</v>
      </c>
      <c r="D33" s="40" t="s">
        <v>138</v>
      </c>
      <c r="E33" s="36" t="s">
        <v>57</v>
      </c>
      <c r="F33" s="37"/>
      <c r="G33" s="42">
        <v>94.66</v>
      </c>
      <c r="H33" s="41">
        <f t="shared" si="0"/>
        <v>94.66</v>
      </c>
      <c r="I33" s="56">
        <f t="shared" si="1"/>
        <v>0</v>
      </c>
      <c r="J33" s="54">
        <f>ROUND(H33*报价汇总表6!$C$8,2)</f>
        <v>0</v>
      </c>
      <c r="K33" s="56"/>
      <c r="L33" s="53"/>
    </row>
    <row r="34" ht="30" customHeight="1" spans="1:12">
      <c r="A34" s="38" t="s">
        <v>139</v>
      </c>
      <c r="B34" s="39" t="s">
        <v>140</v>
      </c>
      <c r="C34" s="40" t="s">
        <v>141</v>
      </c>
      <c r="D34" s="40" t="s">
        <v>138</v>
      </c>
      <c r="E34" s="36" t="s">
        <v>57</v>
      </c>
      <c r="F34" s="37"/>
      <c r="G34" s="42">
        <v>113.15</v>
      </c>
      <c r="H34" s="41">
        <f t="shared" si="0"/>
        <v>113.15</v>
      </c>
      <c r="I34" s="56">
        <f t="shared" si="1"/>
        <v>0</v>
      </c>
      <c r="J34" s="54">
        <f>ROUND(H34*报价汇总表6!$C$8,2)</f>
        <v>0</v>
      </c>
      <c r="K34" s="56"/>
      <c r="L34" s="53"/>
    </row>
    <row r="35" ht="39.95" customHeight="1" spans="1:12">
      <c r="A35" s="38" t="s">
        <v>142</v>
      </c>
      <c r="B35" s="39" t="s">
        <v>143</v>
      </c>
      <c r="C35" s="40" t="s">
        <v>144</v>
      </c>
      <c r="D35" s="40" t="s">
        <v>145</v>
      </c>
      <c r="E35" s="36" t="s">
        <v>57</v>
      </c>
      <c r="F35" s="37">
        <v>25</v>
      </c>
      <c r="G35" s="42">
        <v>193.609907706</v>
      </c>
      <c r="H35" s="41">
        <f t="shared" si="0"/>
        <v>193.61</v>
      </c>
      <c r="I35" s="56">
        <f t="shared" si="1"/>
        <v>4840</v>
      </c>
      <c r="J35" s="57"/>
      <c r="K35" s="56">
        <f>ROUND(F35*J35,0)</f>
        <v>0</v>
      </c>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ROUND(H36*报价汇总表6!$C$8,2)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ROUND(H37*报价汇总表6!$C$8,2)</f>
        <v>0</v>
      </c>
      <c r="K37" s="56"/>
      <c r="L37" s="53"/>
    </row>
    <row r="38" ht="39.95" customHeight="1" spans="1:12">
      <c r="A38" s="38" t="s">
        <v>154</v>
      </c>
      <c r="B38" s="39" t="s">
        <v>155</v>
      </c>
      <c r="C38" s="40" t="s">
        <v>156</v>
      </c>
      <c r="D38" s="40" t="s">
        <v>153</v>
      </c>
      <c r="E38" s="36" t="s">
        <v>57</v>
      </c>
      <c r="F38" s="37">
        <v>1000</v>
      </c>
      <c r="G38" s="42">
        <v>155.66</v>
      </c>
      <c r="H38" s="41">
        <f t="shared" si="0"/>
        <v>155.66</v>
      </c>
      <c r="I38" s="56">
        <f t="shared" si="1"/>
        <v>155660</v>
      </c>
      <c r="J38" s="57"/>
      <c r="K38" s="56">
        <f>ROUND(F38*J38,0)</f>
        <v>0</v>
      </c>
      <c r="L38" s="53"/>
    </row>
    <row r="39" ht="39.95" customHeight="1" spans="1:12">
      <c r="A39" s="38" t="s">
        <v>157</v>
      </c>
      <c r="B39" s="39" t="s">
        <v>158</v>
      </c>
      <c r="C39" s="40" t="s">
        <v>159</v>
      </c>
      <c r="D39" s="40" t="s">
        <v>153</v>
      </c>
      <c r="E39" s="36" t="s">
        <v>57</v>
      </c>
      <c r="F39" s="37">
        <v>200</v>
      </c>
      <c r="G39" s="42">
        <v>67.03</v>
      </c>
      <c r="H39" s="41">
        <f t="shared" si="0"/>
        <v>67.03</v>
      </c>
      <c r="I39" s="56">
        <f t="shared" si="1"/>
        <v>13406</v>
      </c>
      <c r="J39" s="57"/>
      <c r="K39" s="56">
        <f>ROUND(F39*J39,0)</f>
        <v>0</v>
      </c>
      <c r="L39" s="53"/>
    </row>
    <row r="40" ht="69.95" customHeight="1" spans="1:12">
      <c r="A40" s="38" t="s">
        <v>160</v>
      </c>
      <c r="B40" s="39" t="s">
        <v>161</v>
      </c>
      <c r="C40" s="40" t="s">
        <v>162</v>
      </c>
      <c r="D40" s="40" t="s">
        <v>163</v>
      </c>
      <c r="E40" s="36" t="s">
        <v>88</v>
      </c>
      <c r="F40" s="37">
        <v>100</v>
      </c>
      <c r="G40" s="42">
        <v>3.99</v>
      </c>
      <c r="H40" s="41">
        <f t="shared" si="0"/>
        <v>3.99</v>
      </c>
      <c r="I40" s="56">
        <f t="shared" si="1"/>
        <v>399</v>
      </c>
      <c r="J40" s="57"/>
      <c r="K40" s="56">
        <f>ROUND(F40*J40,0)</f>
        <v>0</v>
      </c>
      <c r="L40" s="53"/>
    </row>
    <row r="41" ht="39.95" customHeight="1" spans="1:12">
      <c r="A41" s="38" t="s">
        <v>164</v>
      </c>
      <c r="B41" s="39" t="s">
        <v>165</v>
      </c>
      <c r="C41" s="40" t="s">
        <v>166</v>
      </c>
      <c r="D41" s="40" t="s">
        <v>167</v>
      </c>
      <c r="E41" s="36" t="s">
        <v>168</v>
      </c>
      <c r="F41" s="37">
        <v>10</v>
      </c>
      <c r="G41" s="42">
        <v>1.7</v>
      </c>
      <c r="H41" s="41">
        <f t="shared" si="0"/>
        <v>1.7</v>
      </c>
      <c r="I41" s="56">
        <f t="shared" si="1"/>
        <v>17</v>
      </c>
      <c r="J41" s="57"/>
      <c r="K41" s="56">
        <f>ROUND(F41*J41,0)</f>
        <v>0</v>
      </c>
      <c r="L41" s="53"/>
    </row>
    <row r="42" ht="39.95" customHeight="1" spans="1:12">
      <c r="A42" s="38" t="s">
        <v>169</v>
      </c>
      <c r="B42" s="39" t="s">
        <v>170</v>
      </c>
      <c r="C42" s="40" t="s">
        <v>171</v>
      </c>
      <c r="D42" s="40" t="s">
        <v>167</v>
      </c>
      <c r="E42" s="36" t="s">
        <v>41</v>
      </c>
      <c r="F42" s="37">
        <v>40</v>
      </c>
      <c r="G42" s="42">
        <v>30.98</v>
      </c>
      <c r="H42" s="41">
        <f t="shared" si="0"/>
        <v>30.98</v>
      </c>
      <c r="I42" s="56">
        <f t="shared" si="1"/>
        <v>1239</v>
      </c>
      <c r="J42" s="57"/>
      <c r="K42" s="56">
        <f>ROUND(F42*J42,0)</f>
        <v>0</v>
      </c>
      <c r="L42" s="53"/>
    </row>
    <row r="43" ht="20.1" customHeight="1" spans="1:12">
      <c r="A43" s="38" t="s">
        <v>172</v>
      </c>
      <c r="B43" s="39" t="s">
        <v>173</v>
      </c>
      <c r="C43" s="40" t="s">
        <v>174</v>
      </c>
      <c r="D43" s="40"/>
      <c r="E43" s="36" t="s">
        <v>33</v>
      </c>
      <c r="F43" s="37"/>
      <c r="G43" s="42">
        <v>0</v>
      </c>
      <c r="H43" s="41">
        <f t="shared" si="0"/>
        <v>0</v>
      </c>
      <c r="I43" s="56">
        <f t="shared" si="1"/>
        <v>0</v>
      </c>
      <c r="J43" s="54">
        <f>ROUND(H43*报价汇总表6!$C$8,2)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ROUND(H44*报价汇总表6!$C$8,2)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ROUND(H45*报价汇总表6!$C$8,2)</f>
        <v>0</v>
      </c>
      <c r="K45" s="56"/>
      <c r="L45" s="53"/>
    </row>
    <row r="46" ht="69.95" customHeight="1" spans="1:12">
      <c r="A46" s="38" t="s">
        <v>61</v>
      </c>
      <c r="B46" s="39" t="s">
        <v>180</v>
      </c>
      <c r="C46" s="40" t="s">
        <v>181</v>
      </c>
      <c r="D46" s="40" t="s">
        <v>182</v>
      </c>
      <c r="E46" s="36" t="s">
        <v>57</v>
      </c>
      <c r="F46" s="37">
        <v>4500</v>
      </c>
      <c r="G46" s="42">
        <v>21.64</v>
      </c>
      <c r="H46" s="41">
        <f t="shared" si="0"/>
        <v>21.64</v>
      </c>
      <c r="I46" s="56">
        <f t="shared" si="1"/>
        <v>97380</v>
      </c>
      <c r="J46" s="57"/>
      <c r="K46" s="56">
        <f>ROUND(F46*J46,0)</f>
        <v>0</v>
      </c>
      <c r="L46" s="53"/>
    </row>
    <row r="47" ht="69.95" customHeight="1" spans="1:12">
      <c r="A47" s="38" t="s">
        <v>66</v>
      </c>
      <c r="B47" s="39" t="s">
        <v>183</v>
      </c>
      <c r="C47" s="40" t="s">
        <v>184</v>
      </c>
      <c r="D47" s="40" t="s">
        <v>182</v>
      </c>
      <c r="E47" s="36" t="s">
        <v>57</v>
      </c>
      <c r="F47" s="37">
        <v>5200</v>
      </c>
      <c r="G47" s="42">
        <v>6.7</v>
      </c>
      <c r="H47" s="41">
        <f t="shared" si="0"/>
        <v>6.7</v>
      </c>
      <c r="I47" s="56">
        <f t="shared" si="1"/>
        <v>34840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ROUND(H48*报价汇总表6!$C$8,2)</f>
        <v>0</v>
      </c>
      <c r="K48" s="56"/>
      <c r="L48" s="53"/>
    </row>
    <row r="49" ht="80.1" customHeight="1" spans="1:12">
      <c r="A49" s="38" t="s">
        <v>61</v>
      </c>
      <c r="B49" s="39" t="s">
        <v>187</v>
      </c>
      <c r="C49" s="40" t="s">
        <v>181</v>
      </c>
      <c r="D49" s="40" t="s">
        <v>188</v>
      </c>
      <c r="E49" s="36" t="s">
        <v>57</v>
      </c>
      <c r="F49" s="37">
        <v>2300</v>
      </c>
      <c r="G49" s="42">
        <v>31.2</v>
      </c>
      <c r="H49" s="41">
        <f t="shared" si="0"/>
        <v>31.2</v>
      </c>
      <c r="I49" s="56">
        <f t="shared" si="1"/>
        <v>71760</v>
      </c>
      <c r="J49" s="57"/>
      <c r="K49" s="56">
        <f>ROUND(F49*J49,0)</f>
        <v>0</v>
      </c>
      <c r="L49" s="53"/>
    </row>
    <row r="50" ht="80.1" customHeight="1" spans="1:12">
      <c r="A50" s="38" t="s">
        <v>66</v>
      </c>
      <c r="B50" s="39" t="s">
        <v>189</v>
      </c>
      <c r="C50" s="40" t="s">
        <v>184</v>
      </c>
      <c r="D50" s="40" t="s">
        <v>188</v>
      </c>
      <c r="E50" s="36" t="s">
        <v>57</v>
      </c>
      <c r="F50" s="37">
        <v>1200</v>
      </c>
      <c r="G50" s="42">
        <v>18.65</v>
      </c>
      <c r="H50" s="41">
        <f t="shared" si="0"/>
        <v>18.65</v>
      </c>
      <c r="I50" s="56">
        <f t="shared" si="1"/>
        <v>22380</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ROUND(H51*报价汇总表6!$C$8,2)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ROUND(H52*报价汇总表6!$C$8,2)</f>
        <v>0</v>
      </c>
      <c r="K52" s="56"/>
      <c r="L52" s="53"/>
    </row>
    <row r="53" ht="30" customHeight="1" spans="1:12">
      <c r="A53" s="38" t="s">
        <v>45</v>
      </c>
      <c r="B53" s="39" t="s">
        <v>197</v>
      </c>
      <c r="C53" s="40" t="s">
        <v>198</v>
      </c>
      <c r="D53" s="40" t="s">
        <v>199</v>
      </c>
      <c r="E53" s="36" t="s">
        <v>200</v>
      </c>
      <c r="F53" s="37">
        <v>135000</v>
      </c>
      <c r="G53" s="42">
        <v>0.98</v>
      </c>
      <c r="H53" s="41">
        <f t="shared" si="0"/>
        <v>0.98</v>
      </c>
      <c r="I53" s="56">
        <f t="shared" si="1"/>
        <v>132300</v>
      </c>
      <c r="J53" s="57"/>
      <c r="K53" s="56">
        <f>ROUND(F53*J53,0)</f>
        <v>0</v>
      </c>
      <c r="L53" s="53"/>
    </row>
    <row r="54" ht="30" customHeight="1" spans="1:12">
      <c r="A54" s="38" t="s">
        <v>49</v>
      </c>
      <c r="B54" s="39" t="s">
        <v>201</v>
      </c>
      <c r="C54" s="40" t="s">
        <v>202</v>
      </c>
      <c r="D54" s="40" t="s">
        <v>199</v>
      </c>
      <c r="E54" s="36" t="s">
        <v>200</v>
      </c>
      <c r="F54" s="37">
        <v>52000</v>
      </c>
      <c r="G54" s="42">
        <v>1.37</v>
      </c>
      <c r="H54" s="41">
        <f t="shared" si="0"/>
        <v>1.37</v>
      </c>
      <c r="I54" s="56">
        <f t="shared" si="1"/>
        <v>71240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ROUND(H55*报价汇总表6!$C$8,2)</f>
        <v>0</v>
      </c>
      <c r="K55" s="56"/>
      <c r="L55" s="53"/>
    </row>
    <row r="56" ht="20.1" customHeight="1" spans="1:12">
      <c r="A56" s="38" t="s">
        <v>207</v>
      </c>
      <c r="B56" s="39" t="s">
        <v>208</v>
      </c>
      <c r="C56" s="40" t="s">
        <v>209</v>
      </c>
      <c r="D56" s="40" t="s">
        <v>210</v>
      </c>
      <c r="E56" s="36" t="s">
        <v>57</v>
      </c>
      <c r="F56" s="37">
        <v>1500</v>
      </c>
      <c r="G56" s="42">
        <v>3.7</v>
      </c>
      <c r="H56" s="41">
        <f t="shared" si="0"/>
        <v>3.7</v>
      </c>
      <c r="I56" s="56">
        <f t="shared" si="1"/>
        <v>5550</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ROUND(H57*报价汇总表6!$C$8,2)</f>
        <v>0</v>
      </c>
      <c r="K57" s="56"/>
      <c r="L57" s="53"/>
    </row>
    <row r="58" ht="60" customHeight="1" spans="1:12">
      <c r="A58" s="38" t="s">
        <v>214</v>
      </c>
      <c r="B58" s="39" t="s">
        <v>215</v>
      </c>
      <c r="C58" s="40" t="s">
        <v>216</v>
      </c>
      <c r="D58" s="40" t="s">
        <v>217</v>
      </c>
      <c r="E58" s="36" t="s">
        <v>57</v>
      </c>
      <c r="F58" s="37">
        <v>2400</v>
      </c>
      <c r="G58" s="42">
        <v>7.57</v>
      </c>
      <c r="H58" s="41">
        <f t="shared" si="0"/>
        <v>7.57</v>
      </c>
      <c r="I58" s="56">
        <f t="shared" si="1"/>
        <v>18168</v>
      </c>
      <c r="J58" s="57"/>
      <c r="K58" s="56">
        <f>ROUND(F58*J58,0)</f>
        <v>0</v>
      </c>
      <c r="L58" s="53"/>
    </row>
    <row r="59" ht="69.95" customHeight="1" spans="1:12">
      <c r="A59" s="38" t="s">
        <v>218</v>
      </c>
      <c r="B59" s="39" t="s">
        <v>219</v>
      </c>
      <c r="C59" s="40" t="s">
        <v>220</v>
      </c>
      <c r="D59" s="40" t="s">
        <v>221</v>
      </c>
      <c r="E59" s="36" t="s">
        <v>57</v>
      </c>
      <c r="F59" s="37"/>
      <c r="G59" s="42">
        <v>8.75</v>
      </c>
      <c r="H59" s="41">
        <f t="shared" si="0"/>
        <v>8.75</v>
      </c>
      <c r="I59" s="56">
        <f t="shared" si="1"/>
        <v>0</v>
      </c>
      <c r="J59" s="54">
        <f>ROUND(H59*报价汇总表6!$C$8,2)</f>
        <v>0</v>
      </c>
      <c r="K59" s="56"/>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ROUND(H60*报价汇总表6!$C$8,2)</f>
        <v>0</v>
      </c>
      <c r="K60" s="56"/>
      <c r="L60" s="53"/>
    </row>
    <row r="61" ht="39.95" customHeight="1" spans="1:12">
      <c r="A61" s="38" t="s">
        <v>226</v>
      </c>
      <c r="B61" s="39" t="s">
        <v>227</v>
      </c>
      <c r="C61" s="40" t="s">
        <v>228</v>
      </c>
      <c r="D61" s="40" t="s">
        <v>229</v>
      </c>
      <c r="E61" s="36" t="s">
        <v>57</v>
      </c>
      <c r="F61" s="37"/>
      <c r="G61" s="42">
        <v>325.62</v>
      </c>
      <c r="H61" s="41">
        <f t="shared" si="0"/>
        <v>325.62</v>
      </c>
      <c r="I61" s="56">
        <f t="shared" si="1"/>
        <v>0</v>
      </c>
      <c r="J61" s="54">
        <f>ROUND(H61*报价汇总表6!$C$8,2)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ROUND(H62*报价汇总表6!$C$8,2)</f>
        <v>0</v>
      </c>
      <c r="K62" s="56"/>
      <c r="L62" s="53"/>
    </row>
    <row r="63" ht="39.95" customHeight="1" spans="1:12">
      <c r="A63" s="38" t="s">
        <v>234</v>
      </c>
      <c r="B63" s="39" t="s">
        <v>235</v>
      </c>
      <c r="C63" s="40" t="s">
        <v>236</v>
      </c>
      <c r="D63" s="40" t="s">
        <v>233</v>
      </c>
      <c r="E63" s="36" t="s">
        <v>57</v>
      </c>
      <c r="F63" s="37"/>
      <c r="G63" s="42">
        <v>76.6</v>
      </c>
      <c r="H63" s="41">
        <f t="shared" si="0"/>
        <v>76.6</v>
      </c>
      <c r="I63" s="56">
        <f t="shared" si="1"/>
        <v>0</v>
      </c>
      <c r="J63" s="54">
        <f>ROUND(H63*报价汇总表6!$C$8,2)</f>
        <v>0</v>
      </c>
      <c r="K63" s="56"/>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ROUND(H64*报价汇总表6!$C$8,2)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ROUND(H65*报价汇总表6!$C$8,2)</f>
        <v>0</v>
      </c>
      <c r="K65" s="56"/>
      <c r="L65" s="53"/>
    </row>
    <row r="66" ht="30" customHeight="1" spans="1:12">
      <c r="A66" s="38" t="s">
        <v>244</v>
      </c>
      <c r="B66" s="39" t="s">
        <v>245</v>
      </c>
      <c r="C66" s="40" t="s">
        <v>246</v>
      </c>
      <c r="D66" s="40" t="s">
        <v>247</v>
      </c>
      <c r="E66" s="36" t="s">
        <v>57</v>
      </c>
      <c r="F66" s="37">
        <v>50</v>
      </c>
      <c r="G66" s="42">
        <v>50.72</v>
      </c>
      <c r="H66" s="41">
        <f t="shared" si="0"/>
        <v>50.72</v>
      </c>
      <c r="I66" s="56">
        <f t="shared" si="1"/>
        <v>2536</v>
      </c>
      <c r="J66" s="57"/>
      <c r="K66" s="56">
        <f>ROUND(F66*J66,0)</f>
        <v>0</v>
      </c>
      <c r="L66" s="53"/>
    </row>
    <row r="67" ht="30" customHeight="1" spans="1:12">
      <c r="A67" s="38" t="s">
        <v>248</v>
      </c>
      <c r="B67" s="39" t="s">
        <v>249</v>
      </c>
      <c r="C67" s="40" t="s">
        <v>250</v>
      </c>
      <c r="D67" s="40" t="s">
        <v>247</v>
      </c>
      <c r="E67" s="36" t="s">
        <v>57</v>
      </c>
      <c r="F67" s="37">
        <v>120</v>
      </c>
      <c r="G67" s="42">
        <v>60.28</v>
      </c>
      <c r="H67" s="41">
        <f t="shared" si="0"/>
        <v>60.28</v>
      </c>
      <c r="I67" s="56">
        <f t="shared" si="1"/>
        <v>7234</v>
      </c>
      <c r="J67" s="57"/>
      <c r="K67" s="56">
        <f>ROUND(F67*J67,0)</f>
        <v>0</v>
      </c>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ROUND(H68*报价汇总表6!$C$8,2)</f>
        <v>0</v>
      </c>
      <c r="K68" s="56"/>
      <c r="L68" s="53"/>
    </row>
    <row r="69" ht="30" customHeight="1" spans="1:12">
      <c r="A69" s="38" t="s">
        <v>254</v>
      </c>
      <c r="B69" s="39" t="s">
        <v>255</v>
      </c>
      <c r="C69" s="40" t="s">
        <v>256</v>
      </c>
      <c r="D69" s="40" t="s">
        <v>247</v>
      </c>
      <c r="E69" s="36" t="s">
        <v>57</v>
      </c>
      <c r="F69" s="37">
        <v>3200</v>
      </c>
      <c r="G69" s="42">
        <v>34.33</v>
      </c>
      <c r="H69" s="41">
        <f t="shared" si="0"/>
        <v>34.33</v>
      </c>
      <c r="I69" s="56">
        <f t="shared" si="1"/>
        <v>109856</v>
      </c>
      <c r="J69" s="57"/>
      <c r="K69" s="56">
        <f>ROUND(F69*J69,0)</f>
        <v>0</v>
      </c>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ROUND(H70*报价汇总表6!$C$8,2)</f>
        <v>0</v>
      </c>
      <c r="K70" s="56"/>
      <c r="L70" s="53"/>
    </row>
    <row r="71" ht="20.1" customHeight="1" spans="1:12">
      <c r="A71" s="38" t="s">
        <v>260</v>
      </c>
      <c r="B71" s="39" t="s">
        <v>261</v>
      </c>
      <c r="C71" s="40" t="s">
        <v>262</v>
      </c>
      <c r="D71" s="40" t="s">
        <v>263</v>
      </c>
      <c r="E71" s="36" t="s">
        <v>57</v>
      </c>
      <c r="F71" s="37">
        <v>2000</v>
      </c>
      <c r="G71" s="42">
        <v>110.95</v>
      </c>
      <c r="H71" s="41">
        <f t="shared" ref="H71:H134" si="2">ROUND(G71,2)</f>
        <v>110.95</v>
      </c>
      <c r="I71" s="56">
        <f t="shared" ref="I71:I134" si="3">ROUND(F71*H71,0)</f>
        <v>221900</v>
      </c>
      <c r="J71" s="57"/>
      <c r="K71" s="56">
        <f>ROUND(F71*J71,0)</f>
        <v>0</v>
      </c>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ROUND(H72*报价汇总表6!$C$8,2)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ROUND(H73*报价汇总表6!$C$8,2)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ROUND(H74*报价汇总表6!$C$8,2)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ROUND(H75*报价汇总表6!$C$8,2)</f>
        <v>0</v>
      </c>
      <c r="K75" s="56"/>
      <c r="L75" s="53"/>
    </row>
    <row r="76" ht="39.95" customHeight="1" spans="1:12">
      <c r="A76" s="38" t="s">
        <v>45</v>
      </c>
      <c r="B76" s="39" t="s">
        <v>277</v>
      </c>
      <c r="C76" s="40" t="s">
        <v>278</v>
      </c>
      <c r="D76" s="40" t="s">
        <v>279</v>
      </c>
      <c r="E76" s="36" t="s">
        <v>57</v>
      </c>
      <c r="F76" s="37"/>
      <c r="G76" s="42">
        <v>97.1</v>
      </c>
      <c r="H76" s="41">
        <f t="shared" si="2"/>
        <v>97.1</v>
      </c>
      <c r="I76" s="56">
        <f t="shared" si="3"/>
        <v>0</v>
      </c>
      <c r="J76" s="54">
        <f>ROUND(H76*报价汇总表6!$C$8,2)</f>
        <v>0</v>
      </c>
      <c r="K76" s="56"/>
      <c r="L76" s="53"/>
    </row>
    <row r="77" ht="30" customHeight="1" spans="1:12">
      <c r="A77" s="38" t="s">
        <v>49</v>
      </c>
      <c r="B77" s="39" t="s">
        <v>280</v>
      </c>
      <c r="C77" s="40" t="s">
        <v>281</v>
      </c>
      <c r="D77" s="40" t="s">
        <v>282</v>
      </c>
      <c r="E77" s="36" t="s">
        <v>57</v>
      </c>
      <c r="F77" s="37">
        <v>10</v>
      </c>
      <c r="G77" s="42">
        <v>143.9</v>
      </c>
      <c r="H77" s="41">
        <f t="shared" si="2"/>
        <v>143.9</v>
      </c>
      <c r="I77" s="56">
        <f t="shared" si="3"/>
        <v>1439</v>
      </c>
      <c r="J77" s="57"/>
      <c r="K77" s="56">
        <f>ROUND(F77*J77,0)</f>
        <v>0</v>
      </c>
      <c r="L77" s="53"/>
    </row>
    <row r="78" ht="30" customHeight="1" spans="1:12">
      <c r="A78" s="38" t="s">
        <v>190</v>
      </c>
      <c r="B78" s="39" t="s">
        <v>283</v>
      </c>
      <c r="C78" s="40" t="s">
        <v>284</v>
      </c>
      <c r="D78" s="40" t="s">
        <v>282</v>
      </c>
      <c r="E78" s="36" t="s">
        <v>57</v>
      </c>
      <c r="F78" s="37">
        <v>50</v>
      </c>
      <c r="G78" s="42">
        <v>110.7</v>
      </c>
      <c r="H78" s="41">
        <f t="shared" si="2"/>
        <v>110.7</v>
      </c>
      <c r="I78" s="56">
        <f t="shared" si="3"/>
        <v>5535</v>
      </c>
      <c r="J78" s="57"/>
      <c r="K78" s="56">
        <f>ROUND(F78*J78,0)</f>
        <v>0</v>
      </c>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ROUND(H79*报价汇总表6!$C$8,2)</f>
        <v>0</v>
      </c>
      <c r="K79" s="56"/>
      <c r="L79" s="53"/>
    </row>
    <row r="80" ht="60" customHeight="1" spans="1:12">
      <c r="A80" s="38" t="s">
        <v>289</v>
      </c>
      <c r="B80" s="39" t="s">
        <v>290</v>
      </c>
      <c r="C80" s="40" t="s">
        <v>291</v>
      </c>
      <c r="D80" s="40" t="s">
        <v>292</v>
      </c>
      <c r="E80" s="36" t="s">
        <v>41</v>
      </c>
      <c r="F80" s="37"/>
      <c r="G80" s="42">
        <v>11.07</v>
      </c>
      <c r="H80" s="41">
        <f t="shared" si="2"/>
        <v>11.07</v>
      </c>
      <c r="I80" s="56">
        <f t="shared" si="3"/>
        <v>0</v>
      </c>
      <c r="J80" s="54">
        <f>ROUND(H80*报价汇总表6!$C$8,2)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ROUND(H81*报价汇总表6!$C$8,2)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ROUND(H82*报价汇总表6!$C$8,2)</f>
        <v>0</v>
      </c>
      <c r="K82" s="56"/>
      <c r="L82" s="53"/>
    </row>
    <row r="83" ht="50.1" customHeight="1" spans="1:12">
      <c r="A83" s="38" t="s">
        <v>49</v>
      </c>
      <c r="B83" s="39" t="s">
        <v>300</v>
      </c>
      <c r="C83" s="40" t="s">
        <v>301</v>
      </c>
      <c r="D83" s="40" t="s">
        <v>298</v>
      </c>
      <c r="E83" s="36" t="s">
        <v>299</v>
      </c>
      <c r="F83" s="37"/>
      <c r="G83" s="42">
        <v>599.78</v>
      </c>
      <c r="H83" s="41">
        <f t="shared" si="2"/>
        <v>599.78</v>
      </c>
      <c r="I83" s="56">
        <f t="shared" si="3"/>
        <v>0</v>
      </c>
      <c r="J83" s="54">
        <f>ROUND(H83*报价汇总表6!$C$8,2)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ROUND(H84*报价汇总表6!$C$8,2)</f>
        <v>0</v>
      </c>
      <c r="K84" s="56"/>
      <c r="L84" s="53"/>
    </row>
    <row r="85" ht="30" customHeight="1" spans="1:12">
      <c r="A85" s="38" t="s">
        <v>304</v>
      </c>
      <c r="B85" s="39" t="s">
        <v>305</v>
      </c>
      <c r="C85" s="40" t="s">
        <v>306</v>
      </c>
      <c r="D85" s="40" t="s">
        <v>298</v>
      </c>
      <c r="E85" s="36" t="s">
        <v>299</v>
      </c>
      <c r="F85" s="37">
        <v>20</v>
      </c>
      <c r="G85" s="42">
        <v>400.8</v>
      </c>
      <c r="H85" s="41">
        <f t="shared" si="2"/>
        <v>400.8</v>
      </c>
      <c r="I85" s="56">
        <f t="shared" si="3"/>
        <v>8016</v>
      </c>
      <c r="J85" s="57"/>
      <c r="K85" s="56">
        <f>ROUND(F85*J85,0)</f>
        <v>0</v>
      </c>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ROUND(H86*报价汇总表6!$C$8,2)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ROUND(H87*报价汇总表6!$C$8,2)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ROUND(H88*报价汇总表6!$C$8,2)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ROUND(H89*报价汇总表6!$C$8,2)</f>
        <v>0</v>
      </c>
      <c r="K89" s="56"/>
      <c r="L89" s="53"/>
    </row>
    <row r="90" ht="50.1" customHeight="1" spans="1:12">
      <c r="A90" s="38" t="s">
        <v>61</v>
      </c>
      <c r="B90" s="39" t="s">
        <v>317</v>
      </c>
      <c r="C90" s="40" t="s">
        <v>318</v>
      </c>
      <c r="D90" s="40" t="s">
        <v>319</v>
      </c>
      <c r="E90" s="36" t="s">
        <v>299</v>
      </c>
      <c r="F90" s="37">
        <v>10</v>
      </c>
      <c r="G90" s="42">
        <v>434.62</v>
      </c>
      <c r="H90" s="41">
        <f t="shared" si="2"/>
        <v>434.62</v>
      </c>
      <c r="I90" s="56">
        <f t="shared" si="3"/>
        <v>4346</v>
      </c>
      <c r="J90" s="57"/>
      <c r="K90" s="56">
        <f>ROUND(F90*J90,0)</f>
        <v>0</v>
      </c>
      <c r="L90" s="53"/>
    </row>
    <row r="91" ht="50.1" customHeight="1" spans="1:12">
      <c r="A91" s="38" t="s">
        <v>66</v>
      </c>
      <c r="B91" s="39" t="s">
        <v>320</v>
      </c>
      <c r="C91" s="40" t="s">
        <v>321</v>
      </c>
      <c r="D91" s="40" t="s">
        <v>322</v>
      </c>
      <c r="E91" s="36" t="s">
        <v>299</v>
      </c>
      <c r="F91" s="37">
        <v>10</v>
      </c>
      <c r="G91" s="42">
        <v>449.34</v>
      </c>
      <c r="H91" s="41">
        <f t="shared" si="2"/>
        <v>449.34</v>
      </c>
      <c r="I91" s="56">
        <f t="shared" si="3"/>
        <v>4493</v>
      </c>
      <c r="J91" s="57"/>
      <c r="K91" s="56">
        <f>ROUND(F91*J91,0)</f>
        <v>0</v>
      </c>
      <c r="L91" s="53"/>
    </row>
    <row r="92" ht="39.95" customHeight="1" spans="1:12">
      <c r="A92" s="38" t="s">
        <v>323</v>
      </c>
      <c r="B92" s="39" t="s">
        <v>324</v>
      </c>
      <c r="C92" s="40" t="s">
        <v>325</v>
      </c>
      <c r="D92" s="40" t="s">
        <v>326</v>
      </c>
      <c r="E92" s="36" t="s">
        <v>57</v>
      </c>
      <c r="F92" s="37"/>
      <c r="G92" s="42">
        <v>413.5</v>
      </c>
      <c r="H92" s="41">
        <f t="shared" si="2"/>
        <v>413.5</v>
      </c>
      <c r="I92" s="56">
        <f t="shared" si="3"/>
        <v>0</v>
      </c>
      <c r="J92" s="54">
        <f>ROUND(H92*报价汇总表6!$C$8,2)</f>
        <v>0</v>
      </c>
      <c r="K92" s="56"/>
      <c r="L92" s="53"/>
    </row>
    <row r="93" ht="39.95" customHeight="1" spans="1:12">
      <c r="A93" s="38" t="s">
        <v>327</v>
      </c>
      <c r="B93" s="39" t="s">
        <v>328</v>
      </c>
      <c r="C93" s="40" t="s">
        <v>329</v>
      </c>
      <c r="D93" s="40" t="s">
        <v>326</v>
      </c>
      <c r="E93" s="36" t="s">
        <v>57</v>
      </c>
      <c r="F93" s="37"/>
      <c r="G93" s="42">
        <v>405.57</v>
      </c>
      <c r="H93" s="41">
        <f t="shared" si="2"/>
        <v>405.57</v>
      </c>
      <c r="I93" s="56">
        <f t="shared" si="3"/>
        <v>0</v>
      </c>
      <c r="J93" s="54">
        <f>ROUND(H93*报价汇总表6!$C$8,2)</f>
        <v>0</v>
      </c>
      <c r="K93" s="56"/>
      <c r="L93" s="53"/>
    </row>
    <row r="94" ht="60" customHeight="1" spans="1:12">
      <c r="A94" s="38" t="s">
        <v>49</v>
      </c>
      <c r="B94" s="39" t="s">
        <v>330</v>
      </c>
      <c r="C94" s="40" t="s">
        <v>331</v>
      </c>
      <c r="D94" s="40" t="s">
        <v>332</v>
      </c>
      <c r="E94" s="36" t="s">
        <v>41</v>
      </c>
      <c r="F94" s="37">
        <v>10</v>
      </c>
      <c r="G94" s="42">
        <v>7.5</v>
      </c>
      <c r="H94" s="41">
        <f t="shared" si="2"/>
        <v>7.5</v>
      </c>
      <c r="I94" s="56">
        <f t="shared" si="3"/>
        <v>75</v>
      </c>
      <c r="J94" s="57"/>
      <c r="K94" s="56">
        <f>ROUND(F94*J94,0)</f>
        <v>0</v>
      </c>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ROUND(H95*报价汇总表6!$C$8,2)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ROUND(H96*报价汇总表6!$C$8,2)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ROUND(H97*报价汇总表6!$C$8,2)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ROUND(H98*报价汇总表6!$C$8,2)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ROUND(H99*报价汇总表6!$C$8,2)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ROUND(H100*报价汇总表6!$C$8,2)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ROUND(H101*报价汇总表6!$C$8,2)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ROUND(H102*报价汇总表6!$C$8,2)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ROUND(H103*报价汇总表6!$C$8,2)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ROUND(H104*报价汇总表6!$C$8,2)</f>
        <v>0</v>
      </c>
      <c r="K104" s="56"/>
      <c r="L104" s="53"/>
    </row>
    <row r="105" ht="69.95" customHeight="1" spans="1:12">
      <c r="A105" s="38" t="s">
        <v>61</v>
      </c>
      <c r="B105" s="39" t="s">
        <v>360</v>
      </c>
      <c r="C105" s="40" t="s">
        <v>361</v>
      </c>
      <c r="D105" s="40" t="s">
        <v>362</v>
      </c>
      <c r="E105" s="36" t="s">
        <v>57</v>
      </c>
      <c r="F105" s="37"/>
      <c r="G105" s="42">
        <v>315</v>
      </c>
      <c r="H105" s="41">
        <f t="shared" si="2"/>
        <v>315</v>
      </c>
      <c r="I105" s="56">
        <f t="shared" si="3"/>
        <v>0</v>
      </c>
      <c r="J105" s="54">
        <f>ROUND(H105*报价汇总表6!$C$8,2)</f>
        <v>0</v>
      </c>
      <c r="K105" s="56"/>
      <c r="L105" s="53"/>
    </row>
    <row r="106" ht="69.95" customHeight="1" spans="1:12">
      <c r="A106" s="38" t="s">
        <v>66</v>
      </c>
      <c r="B106" s="39" t="s">
        <v>363</v>
      </c>
      <c r="C106" s="40" t="s">
        <v>364</v>
      </c>
      <c r="D106" s="40" t="s">
        <v>362</v>
      </c>
      <c r="E106" s="36" t="s">
        <v>57</v>
      </c>
      <c r="F106" s="37"/>
      <c r="G106" s="42">
        <v>320</v>
      </c>
      <c r="H106" s="41">
        <f t="shared" si="2"/>
        <v>320</v>
      </c>
      <c r="I106" s="56">
        <f t="shared" si="3"/>
        <v>0</v>
      </c>
      <c r="J106" s="54">
        <f>ROUND(H106*报价汇总表6!$C$8,2)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ROUND(H107*报价汇总表6!$C$8,2)</f>
        <v>0</v>
      </c>
      <c r="K107" s="56"/>
      <c r="L107" s="53"/>
    </row>
    <row r="108" ht="50.1" customHeight="1" spans="1:12">
      <c r="A108" s="38" t="s">
        <v>61</v>
      </c>
      <c r="B108" s="39" t="s">
        <v>367</v>
      </c>
      <c r="C108" s="40" t="s">
        <v>368</v>
      </c>
      <c r="D108" s="40" t="s">
        <v>369</v>
      </c>
      <c r="E108" s="36" t="s">
        <v>57</v>
      </c>
      <c r="F108" s="37">
        <v>120</v>
      </c>
      <c r="G108" s="42">
        <v>222.3266086579</v>
      </c>
      <c r="H108" s="41">
        <f t="shared" si="2"/>
        <v>222.33</v>
      </c>
      <c r="I108" s="56">
        <f t="shared" si="3"/>
        <v>26680</v>
      </c>
      <c r="J108" s="57"/>
      <c r="K108" s="56">
        <f>ROUND(F108*J108,0)</f>
        <v>0</v>
      </c>
      <c r="L108" s="53" t="s">
        <v>117</v>
      </c>
    </row>
    <row r="109" ht="50.1" customHeight="1" spans="1:12">
      <c r="A109" s="38" t="s">
        <v>66</v>
      </c>
      <c r="B109" s="39" t="s">
        <v>370</v>
      </c>
      <c r="C109" s="40" t="s">
        <v>371</v>
      </c>
      <c r="D109" s="40" t="s">
        <v>369</v>
      </c>
      <c r="E109" s="36" t="s">
        <v>57</v>
      </c>
      <c r="F109" s="37"/>
      <c r="G109" s="42">
        <v>222.3252673768</v>
      </c>
      <c r="H109" s="41">
        <f t="shared" si="2"/>
        <v>222.33</v>
      </c>
      <c r="I109" s="56">
        <f t="shared" si="3"/>
        <v>0</v>
      </c>
      <c r="J109" s="54">
        <f>ROUND(H109*报价汇总表6!$C$8,2)</f>
        <v>0</v>
      </c>
      <c r="K109" s="56"/>
      <c r="L109" s="53" t="s">
        <v>113</v>
      </c>
    </row>
    <row r="110" ht="50.1" customHeight="1" spans="1:12">
      <c r="A110" s="38" t="s">
        <v>372</v>
      </c>
      <c r="B110" s="39" t="s">
        <v>373</v>
      </c>
      <c r="C110" s="40" t="s">
        <v>374</v>
      </c>
      <c r="D110" s="40" t="s">
        <v>369</v>
      </c>
      <c r="E110" s="36" t="s">
        <v>57</v>
      </c>
      <c r="F110" s="37"/>
      <c r="G110" s="42">
        <v>222.3268642104</v>
      </c>
      <c r="H110" s="41">
        <f t="shared" si="2"/>
        <v>222.33</v>
      </c>
      <c r="I110" s="56">
        <f t="shared" si="3"/>
        <v>0</v>
      </c>
      <c r="J110" s="54">
        <f>ROUND(H110*报价汇总表6!$C$8,2)</f>
        <v>0</v>
      </c>
      <c r="K110" s="56"/>
      <c r="L110" s="53" t="s">
        <v>375</v>
      </c>
    </row>
    <row r="111" ht="30" customHeight="1" spans="1:12">
      <c r="A111" s="38" t="s">
        <v>376</v>
      </c>
      <c r="B111" s="39" t="s">
        <v>377</v>
      </c>
      <c r="C111" s="40" t="s">
        <v>378</v>
      </c>
      <c r="D111" s="40" t="s">
        <v>379</v>
      </c>
      <c r="E111" s="36" t="s">
        <v>168</v>
      </c>
      <c r="F111" s="37">
        <v>4000</v>
      </c>
      <c r="G111" s="42">
        <v>0.86129161</v>
      </c>
      <c r="H111" s="41">
        <f t="shared" si="2"/>
        <v>0.86</v>
      </c>
      <c r="I111" s="56">
        <f t="shared" si="3"/>
        <v>3440</v>
      </c>
      <c r="J111" s="57"/>
      <c r="K111" s="56">
        <f>ROUND(F111*J111,0)</f>
        <v>0</v>
      </c>
      <c r="L111" s="53" t="s">
        <v>380</v>
      </c>
    </row>
    <row r="112" ht="50.1" customHeight="1" spans="1:12">
      <c r="A112" s="38" t="s">
        <v>381</v>
      </c>
      <c r="B112" s="39" t="s">
        <v>382</v>
      </c>
      <c r="C112" s="40" t="s">
        <v>383</v>
      </c>
      <c r="D112" s="40" t="s">
        <v>369</v>
      </c>
      <c r="E112" s="36" t="s">
        <v>57</v>
      </c>
      <c r="F112" s="37"/>
      <c r="G112" s="42">
        <v>222.325654976</v>
      </c>
      <c r="H112" s="41">
        <f t="shared" si="2"/>
        <v>222.33</v>
      </c>
      <c r="I112" s="56">
        <f t="shared" si="3"/>
        <v>0</v>
      </c>
      <c r="J112" s="54">
        <f>ROUND(H112*报价汇总表6!$C$8,2)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ROUND(H113*报价汇总表6!$C$8,2)</f>
        <v>0</v>
      </c>
      <c r="K113" s="56"/>
      <c r="L113" s="53"/>
    </row>
    <row r="114" ht="80.1" customHeight="1" spans="1:12">
      <c r="A114" s="38" t="s">
        <v>61</v>
      </c>
      <c r="B114" s="39" t="s">
        <v>387</v>
      </c>
      <c r="C114" s="40" t="s">
        <v>388</v>
      </c>
      <c r="D114" s="40" t="s">
        <v>389</v>
      </c>
      <c r="E114" s="36" t="s">
        <v>57</v>
      </c>
      <c r="F114" s="37"/>
      <c r="G114" s="42">
        <v>287.739027314</v>
      </c>
      <c r="H114" s="41">
        <f t="shared" si="2"/>
        <v>287.74</v>
      </c>
      <c r="I114" s="56">
        <f t="shared" si="3"/>
        <v>0</v>
      </c>
      <c r="J114" s="54">
        <f>ROUND(H114*报价汇总表6!$C$8,2)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ROUND(H115*报价汇总表6!$C$8,2)</f>
        <v>0</v>
      </c>
      <c r="K115" s="56"/>
      <c r="L115" s="53"/>
    </row>
    <row r="116" ht="39.95" customHeight="1" spans="1:12">
      <c r="A116" s="38" t="s">
        <v>61</v>
      </c>
      <c r="B116" s="39" t="s">
        <v>392</v>
      </c>
      <c r="C116" s="40" t="s">
        <v>393</v>
      </c>
      <c r="D116" s="40" t="s">
        <v>394</v>
      </c>
      <c r="E116" s="36" t="s">
        <v>57</v>
      </c>
      <c r="F116" s="37">
        <v>30</v>
      </c>
      <c r="G116" s="42">
        <v>247.4160960463</v>
      </c>
      <c r="H116" s="41">
        <f t="shared" si="2"/>
        <v>247.42</v>
      </c>
      <c r="I116" s="56">
        <f t="shared" si="3"/>
        <v>7423</v>
      </c>
      <c r="J116" s="57"/>
      <c r="K116" s="56">
        <f>ROUND(F116*J116,0)</f>
        <v>0</v>
      </c>
      <c r="L116" s="53" t="s">
        <v>117</v>
      </c>
    </row>
    <row r="117" ht="39.95" customHeight="1" spans="1:12">
      <c r="A117" s="38" t="s">
        <v>66</v>
      </c>
      <c r="B117" s="39" t="s">
        <v>395</v>
      </c>
      <c r="C117" s="40" t="s">
        <v>396</v>
      </c>
      <c r="D117" s="40" t="s">
        <v>394</v>
      </c>
      <c r="E117" s="36" t="s">
        <v>57</v>
      </c>
      <c r="F117" s="37"/>
      <c r="G117" s="42">
        <v>334.666232212</v>
      </c>
      <c r="H117" s="41">
        <f t="shared" si="2"/>
        <v>334.67</v>
      </c>
      <c r="I117" s="56">
        <f t="shared" si="3"/>
        <v>0</v>
      </c>
      <c r="J117" s="54">
        <f>ROUND(H117*报价汇总表6!$C$8,2)</f>
        <v>0</v>
      </c>
      <c r="K117" s="56"/>
      <c r="L117" s="53" t="s">
        <v>117</v>
      </c>
    </row>
    <row r="118" ht="30" customHeight="1" spans="1:12">
      <c r="A118" s="38" t="s">
        <v>372</v>
      </c>
      <c r="B118" s="39" t="s">
        <v>397</v>
      </c>
      <c r="C118" s="40" t="s">
        <v>398</v>
      </c>
      <c r="D118" s="40" t="s">
        <v>399</v>
      </c>
      <c r="E118" s="36" t="s">
        <v>168</v>
      </c>
      <c r="F118" s="37">
        <v>600</v>
      </c>
      <c r="G118" s="42">
        <v>0.9793</v>
      </c>
      <c r="H118" s="41">
        <f t="shared" si="2"/>
        <v>0.98</v>
      </c>
      <c r="I118" s="56">
        <f t="shared" si="3"/>
        <v>588</v>
      </c>
      <c r="J118" s="57"/>
      <c r="K118" s="56">
        <f>ROUND(F118*J118,0)</f>
        <v>0</v>
      </c>
      <c r="L118" s="53" t="s">
        <v>400</v>
      </c>
    </row>
    <row r="119" ht="39.95" customHeight="1" spans="1:12">
      <c r="A119" s="38" t="s">
        <v>376</v>
      </c>
      <c r="B119" s="39" t="s">
        <v>401</v>
      </c>
      <c r="C119" s="40" t="s">
        <v>402</v>
      </c>
      <c r="D119" s="40" t="s">
        <v>394</v>
      </c>
      <c r="E119" s="36" t="s">
        <v>57</v>
      </c>
      <c r="F119" s="37"/>
      <c r="G119" s="42">
        <v>248.1679685276</v>
      </c>
      <c r="H119" s="41">
        <f t="shared" si="2"/>
        <v>248.17</v>
      </c>
      <c r="I119" s="56">
        <f t="shared" si="3"/>
        <v>0</v>
      </c>
      <c r="J119" s="54">
        <f>ROUND(H119*报价汇总表6!$C$8,2)</f>
        <v>0</v>
      </c>
      <c r="K119" s="56"/>
      <c r="L119" s="53" t="s">
        <v>375</v>
      </c>
    </row>
    <row r="120" ht="39.95" customHeight="1" spans="1:12">
      <c r="A120" s="38" t="s">
        <v>403</v>
      </c>
      <c r="B120" s="39" t="s">
        <v>404</v>
      </c>
      <c r="C120" s="40" t="s">
        <v>405</v>
      </c>
      <c r="D120" s="40" t="s">
        <v>394</v>
      </c>
      <c r="E120" s="36" t="s">
        <v>57</v>
      </c>
      <c r="F120" s="37"/>
      <c r="G120" s="42">
        <v>334.66888916</v>
      </c>
      <c r="H120" s="41">
        <f t="shared" si="2"/>
        <v>334.67</v>
      </c>
      <c r="I120" s="56">
        <f t="shared" si="3"/>
        <v>0</v>
      </c>
      <c r="J120" s="54">
        <f>ROUND(H120*报价汇总表6!$C$8,2)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ROUND(H121*报价汇总表6!$C$8,2)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ROUND(H122*报价汇总表6!$C$8,2)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ROUND(H123*报价汇总表6!$C$8,2)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ROUND(H124*报价汇总表6!$C$8,2)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ROUND(H125*报价汇总表6!$C$8,2)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ROUND(H126*报价汇总表6!$C$8,2)</f>
        <v>0</v>
      </c>
      <c r="K126" s="56"/>
      <c r="L126" s="53"/>
    </row>
    <row r="127" ht="69.95" customHeight="1" spans="1:12">
      <c r="A127" s="38" t="s">
        <v>61</v>
      </c>
      <c r="B127" s="39" t="s">
        <v>427</v>
      </c>
      <c r="C127" s="40" t="s">
        <v>428</v>
      </c>
      <c r="D127" s="40" t="s">
        <v>429</v>
      </c>
      <c r="E127" s="36" t="s">
        <v>57</v>
      </c>
      <c r="F127" s="37"/>
      <c r="G127" s="42">
        <v>325</v>
      </c>
      <c r="H127" s="41">
        <f t="shared" si="2"/>
        <v>325</v>
      </c>
      <c r="I127" s="56">
        <f t="shared" si="3"/>
        <v>0</v>
      </c>
      <c r="J127" s="54">
        <f>ROUND(H127*报价汇总表6!$C$8,2)</f>
        <v>0</v>
      </c>
      <c r="K127" s="56"/>
      <c r="L127" s="53"/>
    </row>
    <row r="128" ht="69.95" customHeight="1" spans="1:12">
      <c r="A128" s="38" t="s">
        <v>66</v>
      </c>
      <c r="B128" s="39" t="s">
        <v>430</v>
      </c>
      <c r="C128" s="40" t="s">
        <v>431</v>
      </c>
      <c r="D128" s="40" t="s">
        <v>429</v>
      </c>
      <c r="E128" s="36" t="s">
        <v>57</v>
      </c>
      <c r="F128" s="37"/>
      <c r="G128" s="42">
        <v>328</v>
      </c>
      <c r="H128" s="41">
        <f t="shared" si="2"/>
        <v>328</v>
      </c>
      <c r="I128" s="56">
        <f t="shared" si="3"/>
        <v>0</v>
      </c>
      <c r="J128" s="54">
        <f>ROUND(H128*报价汇总表6!$C$8,2)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ROUND(H129*报价汇总表6!$C$8,2)</f>
        <v>0</v>
      </c>
      <c r="K129" s="56"/>
      <c r="L129" s="53"/>
    </row>
    <row r="130" ht="69.95" customHeight="1" spans="1:12">
      <c r="A130" s="38" t="s">
        <v>61</v>
      </c>
      <c r="B130" s="39" t="s">
        <v>434</v>
      </c>
      <c r="C130" s="40" t="s">
        <v>435</v>
      </c>
      <c r="D130" s="40" t="s">
        <v>436</v>
      </c>
      <c r="E130" s="36" t="s">
        <v>57</v>
      </c>
      <c r="F130" s="37"/>
      <c r="G130" s="42">
        <v>286.3323817931</v>
      </c>
      <c r="H130" s="41">
        <f t="shared" si="2"/>
        <v>286.33</v>
      </c>
      <c r="I130" s="56">
        <f t="shared" si="3"/>
        <v>0</v>
      </c>
      <c r="J130" s="54">
        <f>ROUND(H130*报价汇总表6!$C$8,2)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ROUND(H131*报价汇总表6!$C$8,2)</f>
        <v>0</v>
      </c>
      <c r="K131" s="56"/>
      <c r="L131" s="53"/>
    </row>
    <row r="132" ht="50.1" customHeight="1" spans="1:12">
      <c r="A132" s="38" t="s">
        <v>61</v>
      </c>
      <c r="B132" s="39" t="s">
        <v>440</v>
      </c>
      <c r="C132" s="40" t="s">
        <v>441</v>
      </c>
      <c r="D132" s="40" t="s">
        <v>442</v>
      </c>
      <c r="E132" s="36" t="s">
        <v>57</v>
      </c>
      <c r="F132" s="37"/>
      <c r="G132" s="42">
        <v>222.3264763206</v>
      </c>
      <c r="H132" s="41">
        <f t="shared" si="2"/>
        <v>222.33</v>
      </c>
      <c r="I132" s="56">
        <f t="shared" si="3"/>
        <v>0</v>
      </c>
      <c r="J132" s="54">
        <f>ROUND(H132*报价汇总表6!$C$8,2)</f>
        <v>0</v>
      </c>
      <c r="K132" s="56"/>
      <c r="L132" s="53" t="s">
        <v>146</v>
      </c>
    </row>
    <row r="133" ht="50.1" customHeight="1" spans="1:12">
      <c r="A133" s="38" t="s">
        <v>66</v>
      </c>
      <c r="B133" s="39" t="s">
        <v>443</v>
      </c>
      <c r="C133" s="40" t="s">
        <v>444</v>
      </c>
      <c r="D133" s="40" t="s">
        <v>442</v>
      </c>
      <c r="E133" s="36" t="s">
        <v>57</v>
      </c>
      <c r="F133" s="37">
        <v>320</v>
      </c>
      <c r="G133" s="42">
        <v>222.3241285582</v>
      </c>
      <c r="H133" s="41">
        <f t="shared" si="2"/>
        <v>222.32</v>
      </c>
      <c r="I133" s="56">
        <f t="shared" si="3"/>
        <v>71142</v>
      </c>
      <c r="J133" s="57"/>
      <c r="K133" s="56">
        <f>ROUND(F133*J133,0)</f>
        <v>0</v>
      </c>
      <c r="L133" s="53" t="s">
        <v>437</v>
      </c>
    </row>
    <row r="134" ht="50.1" customHeight="1" spans="1:12">
      <c r="A134" s="38" t="s">
        <v>445</v>
      </c>
      <c r="B134" s="39" t="s">
        <v>446</v>
      </c>
      <c r="C134" s="40" t="s">
        <v>447</v>
      </c>
      <c r="D134" s="40" t="s">
        <v>442</v>
      </c>
      <c r="E134" s="36" t="s">
        <v>57</v>
      </c>
      <c r="F134" s="37"/>
      <c r="G134" s="42">
        <v>310.9363944528</v>
      </c>
      <c r="H134" s="41">
        <f t="shared" si="2"/>
        <v>310.94</v>
      </c>
      <c r="I134" s="56">
        <f t="shared" si="3"/>
        <v>0</v>
      </c>
      <c r="J134" s="54">
        <f>ROUND(H134*报价汇总表6!$C$8,2)</f>
        <v>0</v>
      </c>
      <c r="K134" s="56"/>
      <c r="L134" s="53" t="s">
        <v>437</v>
      </c>
    </row>
    <row r="135" ht="69.95" customHeight="1" spans="1:12">
      <c r="A135" s="38" t="s">
        <v>285</v>
      </c>
      <c r="B135" s="39" t="s">
        <v>448</v>
      </c>
      <c r="C135" s="40" t="s">
        <v>449</v>
      </c>
      <c r="D135" s="40" t="s">
        <v>429</v>
      </c>
      <c r="E135" s="36" t="s">
        <v>57</v>
      </c>
      <c r="F135" s="37"/>
      <c r="G135" s="42">
        <v>239.360651753</v>
      </c>
      <c r="H135" s="41">
        <f t="shared" ref="H135:H198" si="4">ROUND(G135,2)</f>
        <v>239.36</v>
      </c>
      <c r="I135" s="56">
        <f t="shared" ref="I135:I198" si="5">ROUND(F135*H135,0)</f>
        <v>0</v>
      </c>
      <c r="J135" s="54">
        <f>ROUND(H135*报价汇总表6!$C$8,2)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ROUND(H136*报价汇总表6!$C$8,2)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ROUND(H137*报价汇总表6!$C$8,2)</f>
        <v>0</v>
      </c>
      <c r="K137" s="56"/>
      <c r="L137" s="53"/>
    </row>
    <row r="138" ht="69.95" customHeight="1" spans="1:12">
      <c r="A138" s="38" t="s">
        <v>61</v>
      </c>
      <c r="B138" s="39" t="s">
        <v>455</v>
      </c>
      <c r="C138" s="40" t="s">
        <v>456</v>
      </c>
      <c r="D138" s="40" t="s">
        <v>457</v>
      </c>
      <c r="E138" s="36" t="s">
        <v>57</v>
      </c>
      <c r="F138" s="37"/>
      <c r="G138" s="42">
        <v>325</v>
      </c>
      <c r="H138" s="41">
        <f t="shared" si="4"/>
        <v>325</v>
      </c>
      <c r="I138" s="56">
        <f t="shared" si="5"/>
        <v>0</v>
      </c>
      <c r="J138" s="54">
        <f>ROUND(H138*报价汇总表6!$C$8,2)</f>
        <v>0</v>
      </c>
      <c r="K138" s="56"/>
      <c r="L138" s="53"/>
    </row>
    <row r="139" ht="69.95" customHeight="1" spans="1:12">
      <c r="A139" s="38" t="s">
        <v>66</v>
      </c>
      <c r="B139" s="39" t="s">
        <v>458</v>
      </c>
      <c r="C139" s="40" t="s">
        <v>459</v>
      </c>
      <c r="D139" s="40" t="s">
        <v>457</v>
      </c>
      <c r="E139" s="36" t="s">
        <v>57</v>
      </c>
      <c r="F139" s="37"/>
      <c r="G139" s="42">
        <v>328</v>
      </c>
      <c r="H139" s="41">
        <f t="shared" si="4"/>
        <v>328</v>
      </c>
      <c r="I139" s="56">
        <f t="shared" si="5"/>
        <v>0</v>
      </c>
      <c r="J139" s="54">
        <f>ROUND(H139*报价汇总表6!$C$8,2)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ROUND(H140*报价汇总表6!$C$8,2)</f>
        <v>0</v>
      </c>
      <c r="K140" s="56"/>
      <c r="L140" s="53"/>
    </row>
    <row r="141" ht="69.95" customHeight="1" spans="1:12">
      <c r="A141" s="38" t="s">
        <v>61</v>
      </c>
      <c r="B141" s="39" t="s">
        <v>462</v>
      </c>
      <c r="C141" s="40" t="s">
        <v>463</v>
      </c>
      <c r="D141" s="40" t="s">
        <v>464</v>
      </c>
      <c r="E141" s="36" t="s">
        <v>57</v>
      </c>
      <c r="F141" s="37"/>
      <c r="G141" s="42">
        <v>228.7317165423</v>
      </c>
      <c r="H141" s="41">
        <f t="shared" si="4"/>
        <v>228.73</v>
      </c>
      <c r="I141" s="56">
        <f t="shared" si="5"/>
        <v>0</v>
      </c>
      <c r="J141" s="54">
        <f>ROUND(H141*报价汇总表6!$C$8,2)</f>
        <v>0</v>
      </c>
      <c r="K141" s="56"/>
      <c r="L141" s="53" t="s">
        <v>146</v>
      </c>
    </row>
    <row r="142" ht="69.95" customHeight="1" spans="1:12">
      <c r="A142" s="38" t="s">
        <v>66</v>
      </c>
      <c r="B142" s="39" t="s">
        <v>465</v>
      </c>
      <c r="C142" s="40" t="s">
        <v>466</v>
      </c>
      <c r="D142" s="40" t="s">
        <v>467</v>
      </c>
      <c r="E142" s="36" t="s">
        <v>57</v>
      </c>
      <c r="F142" s="37">
        <v>380</v>
      </c>
      <c r="G142" s="42">
        <v>228.7305328886</v>
      </c>
      <c r="H142" s="41">
        <f t="shared" si="4"/>
        <v>228.73</v>
      </c>
      <c r="I142" s="56">
        <f t="shared" si="5"/>
        <v>86917</v>
      </c>
      <c r="J142" s="57"/>
      <c r="K142" s="56">
        <f>ROUND(F142*J142,0)</f>
        <v>0</v>
      </c>
      <c r="L142" s="53" t="s">
        <v>437</v>
      </c>
    </row>
    <row r="143" ht="30" customHeight="1" spans="1:12">
      <c r="A143" s="38" t="s">
        <v>190</v>
      </c>
      <c r="B143" s="39" t="s">
        <v>468</v>
      </c>
      <c r="C143" s="40" t="s">
        <v>469</v>
      </c>
      <c r="D143" s="40" t="s">
        <v>470</v>
      </c>
      <c r="E143" s="36" t="s">
        <v>88</v>
      </c>
      <c r="F143" s="37"/>
      <c r="G143" s="42">
        <v>87.6</v>
      </c>
      <c r="H143" s="41">
        <f t="shared" si="4"/>
        <v>87.6</v>
      </c>
      <c r="I143" s="56">
        <f t="shared" si="5"/>
        <v>0</v>
      </c>
      <c r="J143" s="54">
        <f>ROUND(H143*报价汇总表6!$C$8,2)</f>
        <v>0</v>
      </c>
      <c r="K143" s="56"/>
      <c r="L143" s="53"/>
    </row>
    <row r="144" ht="60" customHeight="1" spans="1:12">
      <c r="A144" s="38" t="s">
        <v>285</v>
      </c>
      <c r="B144" s="39" t="s">
        <v>471</v>
      </c>
      <c r="C144" s="40" t="s">
        <v>472</v>
      </c>
      <c r="D144" s="40" t="s">
        <v>473</v>
      </c>
      <c r="E144" s="36" t="s">
        <v>57</v>
      </c>
      <c r="F144" s="37"/>
      <c r="G144" s="42">
        <v>252.7801683574</v>
      </c>
      <c r="H144" s="41">
        <f t="shared" si="4"/>
        <v>252.78</v>
      </c>
      <c r="I144" s="56">
        <f t="shared" si="5"/>
        <v>0</v>
      </c>
      <c r="J144" s="54">
        <f>ROUND(H144*报价汇总表6!$C$8,2)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ROUND(H145*报价汇总表6!$C$8,2)</f>
        <v>0</v>
      </c>
      <c r="K145" s="56"/>
      <c r="L145" s="53"/>
    </row>
    <row r="146" ht="69.95" customHeight="1" spans="1:12">
      <c r="A146" s="38" t="s">
        <v>45</v>
      </c>
      <c r="B146" s="39" t="s">
        <v>477</v>
      </c>
      <c r="C146" s="40" t="s">
        <v>478</v>
      </c>
      <c r="D146" s="40" t="s">
        <v>479</v>
      </c>
      <c r="E146" s="36" t="s">
        <v>88</v>
      </c>
      <c r="F146" s="37"/>
      <c r="G146" s="42">
        <v>48.77</v>
      </c>
      <c r="H146" s="41">
        <f t="shared" si="4"/>
        <v>48.77</v>
      </c>
      <c r="I146" s="56">
        <f t="shared" si="5"/>
        <v>0</v>
      </c>
      <c r="J146" s="54">
        <f>ROUND(H146*报价汇总表6!$C$8,2)</f>
        <v>0</v>
      </c>
      <c r="K146" s="56"/>
      <c r="L146" s="53"/>
    </row>
    <row r="147" ht="69.95" customHeight="1" spans="1:12">
      <c r="A147" s="38" t="s">
        <v>49</v>
      </c>
      <c r="B147" s="39" t="s">
        <v>480</v>
      </c>
      <c r="C147" s="40" t="s">
        <v>481</v>
      </c>
      <c r="D147" s="40" t="s">
        <v>479</v>
      </c>
      <c r="E147" s="36" t="s">
        <v>88</v>
      </c>
      <c r="F147" s="37">
        <v>20</v>
      </c>
      <c r="G147" s="42">
        <v>98.52</v>
      </c>
      <c r="H147" s="41">
        <f t="shared" si="4"/>
        <v>98.52</v>
      </c>
      <c r="I147" s="56">
        <f t="shared" si="5"/>
        <v>1970</v>
      </c>
      <c r="J147" s="57"/>
      <c r="K147" s="56">
        <f>ROUND(F147*J147,0)</f>
        <v>0</v>
      </c>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ROUND(H148*报价汇总表6!$C$8,2)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ROUND(H149*报价汇总表6!$C$8,2)</f>
        <v>0</v>
      </c>
      <c r="K149" s="56"/>
      <c r="L149" s="53"/>
    </row>
    <row r="150" ht="69.95" customHeight="1" spans="1:12">
      <c r="A150" s="38" t="s">
        <v>289</v>
      </c>
      <c r="B150" s="39" t="s">
        <v>486</v>
      </c>
      <c r="C150" s="40" t="s">
        <v>487</v>
      </c>
      <c r="D150" s="40" t="s">
        <v>479</v>
      </c>
      <c r="E150" s="36" t="s">
        <v>88</v>
      </c>
      <c r="F150" s="37"/>
      <c r="G150" s="42">
        <v>65.85</v>
      </c>
      <c r="H150" s="41">
        <f t="shared" si="4"/>
        <v>65.85</v>
      </c>
      <c r="I150" s="56">
        <f t="shared" si="5"/>
        <v>0</v>
      </c>
      <c r="J150" s="54">
        <f>ROUND(H150*报价汇总表6!$C$8,2)</f>
        <v>0</v>
      </c>
      <c r="K150" s="56"/>
      <c r="L150" s="53"/>
    </row>
    <row r="151" ht="39.95" customHeight="1" spans="1:12">
      <c r="A151" s="38" t="s">
        <v>488</v>
      </c>
      <c r="B151" s="39" t="s">
        <v>489</v>
      </c>
      <c r="C151" s="40" t="s">
        <v>490</v>
      </c>
      <c r="D151" s="40" t="s">
        <v>491</v>
      </c>
      <c r="E151" s="36" t="s">
        <v>88</v>
      </c>
      <c r="F151" s="37">
        <v>800</v>
      </c>
      <c r="G151" s="42">
        <v>105.95</v>
      </c>
      <c r="H151" s="41">
        <f t="shared" si="4"/>
        <v>105.95</v>
      </c>
      <c r="I151" s="56">
        <f t="shared" si="5"/>
        <v>84760</v>
      </c>
      <c r="J151" s="57"/>
      <c r="K151" s="56">
        <f>ROUND(F151*J151,0)</f>
        <v>0</v>
      </c>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ROUND(H152*报价汇总表6!$C$8,2)</f>
        <v>0</v>
      </c>
      <c r="K152" s="56"/>
      <c r="L152" s="53"/>
    </row>
    <row r="153" ht="69.95" customHeight="1" spans="1:12">
      <c r="A153" s="38" t="s">
        <v>45</v>
      </c>
      <c r="B153" s="39" t="s">
        <v>495</v>
      </c>
      <c r="C153" s="40" t="s">
        <v>496</v>
      </c>
      <c r="D153" s="40" t="s">
        <v>479</v>
      </c>
      <c r="E153" s="36" t="s">
        <v>88</v>
      </c>
      <c r="F153" s="37"/>
      <c r="G153" s="42">
        <v>171.66</v>
      </c>
      <c r="H153" s="41">
        <f t="shared" si="4"/>
        <v>171.66</v>
      </c>
      <c r="I153" s="56">
        <f t="shared" si="5"/>
        <v>0</v>
      </c>
      <c r="J153" s="54">
        <f>ROUND(H153*报价汇总表6!$C$8,2)</f>
        <v>0</v>
      </c>
      <c r="K153" s="56"/>
      <c r="L153" s="53"/>
    </row>
    <row r="154" ht="69.95" customHeight="1" spans="1:12">
      <c r="A154" s="38" t="s">
        <v>49</v>
      </c>
      <c r="B154" s="39" t="s">
        <v>497</v>
      </c>
      <c r="C154" s="40" t="s">
        <v>498</v>
      </c>
      <c r="D154" s="40" t="s">
        <v>479</v>
      </c>
      <c r="E154" s="36" t="s">
        <v>88</v>
      </c>
      <c r="F154" s="37">
        <v>110</v>
      </c>
      <c r="G154" s="42">
        <v>208.96</v>
      </c>
      <c r="H154" s="41">
        <f t="shared" si="4"/>
        <v>208.96</v>
      </c>
      <c r="I154" s="56">
        <f t="shared" si="5"/>
        <v>22986</v>
      </c>
      <c r="J154" s="57"/>
      <c r="K154" s="56">
        <f>ROUND(F154*J154,0)</f>
        <v>0</v>
      </c>
      <c r="L154" s="53"/>
    </row>
    <row r="155" ht="69.95" customHeight="1" spans="1:12">
      <c r="A155" s="38" t="s">
        <v>190</v>
      </c>
      <c r="B155" s="39" t="s">
        <v>499</v>
      </c>
      <c r="C155" s="40" t="s">
        <v>500</v>
      </c>
      <c r="D155" s="40" t="s">
        <v>479</v>
      </c>
      <c r="E155" s="36" t="s">
        <v>88</v>
      </c>
      <c r="F155" s="37"/>
      <c r="G155" s="42">
        <v>230.25</v>
      </c>
      <c r="H155" s="41">
        <f t="shared" si="4"/>
        <v>230.25</v>
      </c>
      <c r="I155" s="56">
        <f t="shared" si="5"/>
        <v>0</v>
      </c>
      <c r="J155" s="54">
        <f>ROUND(H155*报价汇总表6!$C$8,2)</f>
        <v>0</v>
      </c>
      <c r="K155" s="56"/>
      <c r="L155" s="53"/>
    </row>
    <row r="156" ht="69.95" customHeight="1" spans="1:12">
      <c r="A156" s="38" t="s">
        <v>501</v>
      </c>
      <c r="B156" s="39" t="s">
        <v>502</v>
      </c>
      <c r="C156" s="40" t="s">
        <v>503</v>
      </c>
      <c r="D156" s="40" t="s">
        <v>479</v>
      </c>
      <c r="E156" s="36" t="s">
        <v>88</v>
      </c>
      <c r="F156" s="37">
        <v>10</v>
      </c>
      <c r="G156" s="42">
        <v>15.08</v>
      </c>
      <c r="H156" s="41">
        <f t="shared" si="4"/>
        <v>15.08</v>
      </c>
      <c r="I156" s="56">
        <f t="shared" si="5"/>
        <v>151</v>
      </c>
      <c r="J156" s="57"/>
      <c r="K156" s="56">
        <f>ROUND(F156*J156,0)</f>
        <v>0</v>
      </c>
      <c r="L156" s="53"/>
    </row>
    <row r="157" ht="69.95" customHeight="1" spans="1:12">
      <c r="A157" s="38" t="s">
        <v>504</v>
      </c>
      <c r="B157" s="39" t="s">
        <v>505</v>
      </c>
      <c r="C157" s="40" t="s">
        <v>506</v>
      </c>
      <c r="D157" s="40" t="s">
        <v>479</v>
      </c>
      <c r="E157" s="36" t="s">
        <v>57</v>
      </c>
      <c r="F157" s="37">
        <v>5</v>
      </c>
      <c r="G157" s="42">
        <v>550.25</v>
      </c>
      <c r="H157" s="41">
        <f t="shared" si="4"/>
        <v>550.25</v>
      </c>
      <c r="I157" s="56">
        <f t="shared" si="5"/>
        <v>2751</v>
      </c>
      <c r="J157" s="57"/>
      <c r="K157" s="56">
        <f>ROUND(F157*J157,0)</f>
        <v>0</v>
      </c>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ROUND(H158*报价汇总表6!$C$8,2)</f>
        <v>0</v>
      </c>
      <c r="K158" s="56"/>
      <c r="L158" s="53"/>
    </row>
    <row r="159" ht="60" customHeight="1" spans="1:12">
      <c r="A159" s="38" t="s">
        <v>45</v>
      </c>
      <c r="B159" s="39" t="s">
        <v>510</v>
      </c>
      <c r="C159" s="40" t="s">
        <v>511</v>
      </c>
      <c r="D159" s="40" t="s">
        <v>512</v>
      </c>
      <c r="E159" s="36" t="s">
        <v>88</v>
      </c>
      <c r="F159" s="37">
        <v>80</v>
      </c>
      <c r="G159" s="42">
        <v>57.79</v>
      </c>
      <c r="H159" s="41">
        <f t="shared" si="4"/>
        <v>57.79</v>
      </c>
      <c r="I159" s="56">
        <f t="shared" si="5"/>
        <v>4623</v>
      </c>
      <c r="J159" s="57"/>
      <c r="K159" s="56">
        <f>ROUND(F159*J159,0)</f>
        <v>0</v>
      </c>
      <c r="L159" s="53"/>
    </row>
    <row r="160" ht="39.95" customHeight="1" spans="1:12">
      <c r="A160" s="38" t="s">
        <v>513</v>
      </c>
      <c r="B160" s="39" t="s">
        <v>514</v>
      </c>
      <c r="C160" s="40" t="s">
        <v>515</v>
      </c>
      <c r="D160" s="40" t="s">
        <v>516</v>
      </c>
      <c r="E160" s="36" t="s">
        <v>57</v>
      </c>
      <c r="F160" s="37">
        <v>36</v>
      </c>
      <c r="G160" s="42">
        <v>453.878272756185</v>
      </c>
      <c r="H160" s="41">
        <f t="shared" si="4"/>
        <v>453.88</v>
      </c>
      <c r="I160" s="56">
        <f t="shared" si="5"/>
        <v>16340</v>
      </c>
      <c r="J160" s="57"/>
      <c r="K160" s="56">
        <f>ROUND(F160*J160,0)</f>
        <v>0</v>
      </c>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ROUND(H161*报价汇总表6!$C$8,2)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ROUND(H162*报价汇总表6!$C$8,2)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ROUND(H163*报价汇总表6!$C$8,2)</f>
        <v>0</v>
      </c>
      <c r="K163" s="56"/>
      <c r="L163" s="53"/>
    </row>
    <row r="164" ht="30" customHeight="1" spans="1:12">
      <c r="A164" s="38" t="s">
        <v>45</v>
      </c>
      <c r="B164" s="39" t="s">
        <v>527</v>
      </c>
      <c r="C164" s="40" t="s">
        <v>528</v>
      </c>
      <c r="D164" s="40" t="s">
        <v>529</v>
      </c>
      <c r="E164" s="36" t="s">
        <v>168</v>
      </c>
      <c r="F164" s="37">
        <v>8000</v>
      </c>
      <c r="G164" s="42">
        <v>1.25299</v>
      </c>
      <c r="H164" s="41">
        <f t="shared" si="4"/>
        <v>1.25</v>
      </c>
      <c r="I164" s="56">
        <f t="shared" si="5"/>
        <v>10000</v>
      </c>
      <c r="J164" s="57"/>
      <c r="K164" s="56">
        <f>ROUND(F164*J164,0)</f>
        <v>0</v>
      </c>
      <c r="L164" s="53" t="s">
        <v>530</v>
      </c>
    </row>
    <row r="165" ht="30" customHeight="1" spans="1:12">
      <c r="A165" s="38" t="s">
        <v>49</v>
      </c>
      <c r="B165" s="39" t="s">
        <v>531</v>
      </c>
      <c r="C165" s="40" t="s">
        <v>532</v>
      </c>
      <c r="D165" s="40" t="s">
        <v>529</v>
      </c>
      <c r="E165" s="36" t="s">
        <v>168</v>
      </c>
      <c r="F165" s="37">
        <v>10000</v>
      </c>
      <c r="G165" s="42">
        <v>1.2493</v>
      </c>
      <c r="H165" s="41">
        <f t="shared" si="4"/>
        <v>1.25</v>
      </c>
      <c r="I165" s="56">
        <f t="shared" si="5"/>
        <v>12500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ROUND(H166*报价汇总表6!$C$8,2)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ROUND(H167*报价汇总表6!$C$8,2)</f>
        <v>0</v>
      </c>
      <c r="K167" s="56"/>
      <c r="L167" s="53"/>
    </row>
    <row r="168" ht="60" customHeight="1" spans="1:12">
      <c r="A168" s="38" t="s">
        <v>61</v>
      </c>
      <c r="B168" s="39" t="s">
        <v>538</v>
      </c>
      <c r="C168" s="40" t="s">
        <v>539</v>
      </c>
      <c r="D168" s="40" t="s">
        <v>540</v>
      </c>
      <c r="E168" s="36" t="s">
        <v>168</v>
      </c>
      <c r="F168" s="37">
        <v>8600</v>
      </c>
      <c r="G168" s="42">
        <v>9.0493</v>
      </c>
      <c r="H168" s="41">
        <f t="shared" si="4"/>
        <v>9.05</v>
      </c>
      <c r="I168" s="56">
        <f t="shared" si="5"/>
        <v>77830</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ROUND(H169*报价汇总表6!$C$8,2)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ROUND(H170*报价汇总表6!$C$8,2)</f>
        <v>0</v>
      </c>
      <c r="K170" s="56"/>
      <c r="L170" s="53"/>
    </row>
    <row r="171" ht="60" customHeight="1" spans="1:12">
      <c r="A171" s="38" t="s">
        <v>45</v>
      </c>
      <c r="B171" s="39" t="s">
        <v>546</v>
      </c>
      <c r="C171" s="40" t="s">
        <v>547</v>
      </c>
      <c r="D171" s="40" t="s">
        <v>548</v>
      </c>
      <c r="E171" s="36" t="s">
        <v>41</v>
      </c>
      <c r="F171" s="37">
        <v>10</v>
      </c>
      <c r="G171" s="42">
        <v>8.12</v>
      </c>
      <c r="H171" s="41">
        <f t="shared" si="4"/>
        <v>8.12</v>
      </c>
      <c r="I171" s="56">
        <f t="shared" si="5"/>
        <v>81</v>
      </c>
      <c r="J171" s="57"/>
      <c r="K171" s="56">
        <f>ROUND(F171*J171,0)</f>
        <v>0</v>
      </c>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ROUND(H172*报价汇总表6!$C$8,2)</f>
        <v>0</v>
      </c>
      <c r="K172" s="56"/>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ROUND(H173*报价汇总表6!$C$8,2)</f>
        <v>0</v>
      </c>
      <c r="K173" s="56"/>
      <c r="L173" s="53"/>
    </row>
    <row r="174" ht="69.95" customHeight="1" spans="1:12">
      <c r="A174" s="38" t="s">
        <v>285</v>
      </c>
      <c r="B174" s="39" t="s">
        <v>555</v>
      </c>
      <c r="C174" s="40" t="s">
        <v>556</v>
      </c>
      <c r="D174" s="40" t="s">
        <v>557</v>
      </c>
      <c r="E174" s="36" t="s">
        <v>41</v>
      </c>
      <c r="F174" s="37">
        <v>3200</v>
      </c>
      <c r="G174" s="42">
        <v>25.87</v>
      </c>
      <c r="H174" s="41">
        <f t="shared" si="4"/>
        <v>25.87</v>
      </c>
      <c r="I174" s="56">
        <f t="shared" si="5"/>
        <v>82784</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ROUND(H175*报价汇总表6!$C$8,2)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ROUND(H176*报价汇总表6!$C$8,2)</f>
        <v>0</v>
      </c>
      <c r="K176" s="56"/>
      <c r="L176" s="53"/>
    </row>
    <row r="177" ht="69.95" customHeight="1" spans="1:12">
      <c r="A177" s="38" t="s">
        <v>61</v>
      </c>
      <c r="B177" s="39" t="s">
        <v>563</v>
      </c>
      <c r="C177" s="40" t="s">
        <v>564</v>
      </c>
      <c r="D177" s="40" t="s">
        <v>560</v>
      </c>
      <c r="E177" s="36" t="s">
        <v>41</v>
      </c>
      <c r="F177" s="37"/>
      <c r="G177" s="42">
        <v>53.67</v>
      </c>
      <c r="H177" s="41">
        <f t="shared" si="4"/>
        <v>53.67</v>
      </c>
      <c r="I177" s="56">
        <f t="shared" si="5"/>
        <v>0</v>
      </c>
      <c r="J177" s="54">
        <f>ROUND(H177*报价汇总表6!$C$8,2)</f>
        <v>0</v>
      </c>
      <c r="K177" s="56"/>
      <c r="L177" s="53"/>
    </row>
    <row r="178" ht="69.95" customHeight="1" spans="1:12">
      <c r="A178" s="38" t="s">
        <v>66</v>
      </c>
      <c r="B178" s="39" t="s">
        <v>565</v>
      </c>
      <c r="C178" s="40" t="s">
        <v>566</v>
      </c>
      <c r="D178" s="40" t="s">
        <v>560</v>
      </c>
      <c r="E178" s="36" t="s">
        <v>41</v>
      </c>
      <c r="F178" s="37"/>
      <c r="G178" s="42">
        <v>58.04</v>
      </c>
      <c r="H178" s="41">
        <f t="shared" si="4"/>
        <v>58.04</v>
      </c>
      <c r="I178" s="56">
        <f t="shared" si="5"/>
        <v>0</v>
      </c>
      <c r="J178" s="54">
        <f>ROUND(H178*报价汇总表6!$C$8,2)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ROUND(H179*报价汇总表6!$C$8,2)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ROUND(H180*报价汇总表6!$C$8,2)</f>
        <v>0</v>
      </c>
      <c r="K180" s="56"/>
      <c r="L180" s="53"/>
    </row>
    <row r="181" ht="50.1" customHeight="1" spans="1:12">
      <c r="A181" s="38" t="s">
        <v>415</v>
      </c>
      <c r="B181" s="39" t="s">
        <v>572</v>
      </c>
      <c r="C181" s="40" t="s">
        <v>573</v>
      </c>
      <c r="D181" s="40" t="s">
        <v>574</v>
      </c>
      <c r="E181" s="36" t="s">
        <v>41</v>
      </c>
      <c r="F181" s="37"/>
      <c r="G181" s="42">
        <v>36.7</v>
      </c>
      <c r="H181" s="41">
        <f t="shared" si="4"/>
        <v>36.7</v>
      </c>
      <c r="I181" s="56">
        <f t="shared" si="5"/>
        <v>0</v>
      </c>
      <c r="J181" s="54">
        <f>ROUND(H181*报价汇总表6!$C$8,2)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ROUND(H182*报价汇总表6!$C$8,2)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ROUND(H183*报价汇总表6!$C$8,2)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ROUND(H184*报价汇总表6!$C$8,2)</f>
        <v>0</v>
      </c>
      <c r="K184" s="56"/>
      <c r="L184" s="53"/>
    </row>
    <row r="185" ht="69.95" customHeight="1" spans="1:12">
      <c r="A185" s="38" t="s">
        <v>61</v>
      </c>
      <c r="B185" s="39" t="s">
        <v>583</v>
      </c>
      <c r="C185" s="40" t="s">
        <v>584</v>
      </c>
      <c r="D185" s="40" t="s">
        <v>585</v>
      </c>
      <c r="E185" s="36" t="s">
        <v>57</v>
      </c>
      <c r="F185" s="37">
        <v>100</v>
      </c>
      <c r="G185" s="42">
        <v>305</v>
      </c>
      <c r="H185" s="41">
        <f t="shared" si="4"/>
        <v>305</v>
      </c>
      <c r="I185" s="56">
        <f t="shared" si="5"/>
        <v>30500</v>
      </c>
      <c r="J185" s="57"/>
      <c r="K185" s="56">
        <f>ROUND(F185*J185,0)</f>
        <v>0</v>
      </c>
      <c r="L185" s="53"/>
    </row>
    <row r="186" ht="69.95" customHeight="1" spans="1:12">
      <c r="A186" s="38" t="s">
        <v>66</v>
      </c>
      <c r="B186" s="39" t="s">
        <v>586</v>
      </c>
      <c r="C186" s="40" t="s">
        <v>587</v>
      </c>
      <c r="D186" s="40" t="s">
        <v>585</v>
      </c>
      <c r="E186" s="36" t="s">
        <v>57</v>
      </c>
      <c r="F186" s="37"/>
      <c r="G186" s="42">
        <v>340</v>
      </c>
      <c r="H186" s="41">
        <f t="shared" si="4"/>
        <v>340</v>
      </c>
      <c r="I186" s="56">
        <f t="shared" si="5"/>
        <v>0</v>
      </c>
      <c r="J186" s="54">
        <f>ROUND(H186*报价汇总表6!$C$8,2)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ROUND(H187*报价汇总表6!$C$8,2)</f>
        <v>0</v>
      </c>
      <c r="K187" s="56"/>
      <c r="L187" s="53"/>
    </row>
    <row r="188" ht="69.95" customHeight="1" spans="1:12">
      <c r="A188" s="38" t="s">
        <v>61</v>
      </c>
      <c r="B188" s="39" t="s">
        <v>590</v>
      </c>
      <c r="C188" s="40" t="s">
        <v>591</v>
      </c>
      <c r="D188" s="40" t="s">
        <v>585</v>
      </c>
      <c r="E188" s="36" t="s">
        <v>57</v>
      </c>
      <c r="F188" s="37"/>
      <c r="G188" s="42">
        <v>331.6</v>
      </c>
      <c r="H188" s="41">
        <f t="shared" si="4"/>
        <v>331.6</v>
      </c>
      <c r="I188" s="56">
        <f t="shared" si="5"/>
        <v>0</v>
      </c>
      <c r="J188" s="54">
        <f>ROUND(H188*报价汇总表6!$C$8,2)</f>
        <v>0</v>
      </c>
      <c r="K188" s="56"/>
      <c r="L188" s="53"/>
    </row>
    <row r="189" ht="69.95" customHeight="1" spans="1:12">
      <c r="A189" s="38" t="s">
        <v>66</v>
      </c>
      <c r="B189" s="39" t="s">
        <v>592</v>
      </c>
      <c r="C189" s="40" t="s">
        <v>593</v>
      </c>
      <c r="D189" s="40" t="s">
        <v>585</v>
      </c>
      <c r="E189" s="36" t="s">
        <v>57</v>
      </c>
      <c r="F189" s="37"/>
      <c r="G189" s="42">
        <v>388.79</v>
      </c>
      <c r="H189" s="41">
        <f t="shared" si="4"/>
        <v>388.79</v>
      </c>
      <c r="I189" s="56">
        <f t="shared" si="5"/>
        <v>0</v>
      </c>
      <c r="J189" s="54">
        <f>ROUND(H189*报价汇总表6!$C$8,2)</f>
        <v>0</v>
      </c>
      <c r="K189" s="56"/>
      <c r="L189" s="53"/>
    </row>
    <row r="190" ht="69.95" customHeight="1" spans="1:12">
      <c r="A190" s="38" t="s">
        <v>372</v>
      </c>
      <c r="B190" s="39" t="s">
        <v>594</v>
      </c>
      <c r="C190" s="40" t="s">
        <v>595</v>
      </c>
      <c r="D190" s="40" t="s">
        <v>585</v>
      </c>
      <c r="E190" s="36" t="s">
        <v>57</v>
      </c>
      <c r="F190" s="37"/>
      <c r="G190" s="42">
        <v>339.75</v>
      </c>
      <c r="H190" s="41">
        <f t="shared" si="4"/>
        <v>339.75</v>
      </c>
      <c r="I190" s="56">
        <f t="shared" si="5"/>
        <v>0</v>
      </c>
      <c r="J190" s="54">
        <f>ROUND(H190*报价汇总表6!$C$8,2)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ROUND(H191*报价汇总表6!$C$8,2)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ROUND(H192*报价汇总表6!$C$8,2)</f>
        <v>0</v>
      </c>
      <c r="K192" s="56"/>
      <c r="L192" s="53"/>
    </row>
    <row r="193" ht="60" customHeight="1" spans="1:12">
      <c r="A193" s="38" t="s">
        <v>61</v>
      </c>
      <c r="B193" s="39" t="s">
        <v>601</v>
      </c>
      <c r="C193" s="40" t="s">
        <v>602</v>
      </c>
      <c r="D193" s="40" t="s">
        <v>603</v>
      </c>
      <c r="E193" s="36" t="s">
        <v>57</v>
      </c>
      <c r="F193" s="37">
        <v>120</v>
      </c>
      <c r="G193" s="42">
        <v>244.5288073378</v>
      </c>
      <c r="H193" s="41">
        <f t="shared" si="4"/>
        <v>244.53</v>
      </c>
      <c r="I193" s="56">
        <f t="shared" si="5"/>
        <v>29344</v>
      </c>
      <c r="J193" s="57"/>
      <c r="K193" s="56">
        <f>ROUND(F193*J193,0)</f>
        <v>0</v>
      </c>
      <c r="L193" s="53" t="s">
        <v>437</v>
      </c>
    </row>
    <row r="194" ht="60" customHeight="1" spans="1:12">
      <c r="A194" s="38" t="s">
        <v>66</v>
      </c>
      <c r="B194" s="39" t="s">
        <v>604</v>
      </c>
      <c r="C194" s="40" t="s">
        <v>605</v>
      </c>
      <c r="D194" s="40" t="s">
        <v>603</v>
      </c>
      <c r="E194" s="36" t="s">
        <v>57</v>
      </c>
      <c r="F194" s="37"/>
      <c r="G194" s="42">
        <v>244.5278837967</v>
      </c>
      <c r="H194" s="41">
        <f t="shared" si="4"/>
        <v>244.53</v>
      </c>
      <c r="I194" s="56">
        <f t="shared" si="5"/>
        <v>0</v>
      </c>
      <c r="J194" s="54">
        <f>ROUND(H194*报价汇总表6!$C$8,2)</f>
        <v>0</v>
      </c>
      <c r="K194" s="56"/>
      <c r="L194" s="53" t="s">
        <v>146</v>
      </c>
    </row>
    <row r="195" ht="60" customHeight="1" spans="1:12">
      <c r="A195" s="38" t="s">
        <v>372</v>
      </c>
      <c r="B195" s="39" t="s">
        <v>606</v>
      </c>
      <c r="C195" s="40" t="s">
        <v>607</v>
      </c>
      <c r="D195" s="40" t="s">
        <v>603</v>
      </c>
      <c r="E195" s="36" t="s">
        <v>57</v>
      </c>
      <c r="F195" s="37"/>
      <c r="G195" s="42">
        <v>244.5298325408</v>
      </c>
      <c r="H195" s="41">
        <f t="shared" si="4"/>
        <v>244.53</v>
      </c>
      <c r="I195" s="56">
        <f t="shared" si="5"/>
        <v>0</v>
      </c>
      <c r="J195" s="54">
        <f>ROUND(H195*报价汇总表6!$C$8,2)</f>
        <v>0</v>
      </c>
      <c r="K195" s="56"/>
      <c r="L195" s="53" t="s">
        <v>608</v>
      </c>
    </row>
    <row r="196" ht="60" customHeight="1" spans="1:12">
      <c r="A196" s="38" t="s">
        <v>376</v>
      </c>
      <c r="B196" s="39" t="s">
        <v>609</v>
      </c>
      <c r="C196" s="40" t="s">
        <v>610</v>
      </c>
      <c r="D196" s="40" t="s">
        <v>603</v>
      </c>
      <c r="E196" s="36" t="s">
        <v>57</v>
      </c>
      <c r="F196" s="37"/>
      <c r="G196" s="42">
        <v>244.5285207932</v>
      </c>
      <c r="H196" s="41">
        <f t="shared" si="4"/>
        <v>244.53</v>
      </c>
      <c r="I196" s="56">
        <f t="shared" si="5"/>
        <v>0</v>
      </c>
      <c r="J196" s="54">
        <f>ROUND(H196*报价汇总表6!$C$8,2)</f>
        <v>0</v>
      </c>
      <c r="K196" s="56"/>
      <c r="L196" s="53" t="s">
        <v>611</v>
      </c>
    </row>
    <row r="197" ht="60" customHeight="1" spans="1:12">
      <c r="A197" s="38" t="s">
        <v>403</v>
      </c>
      <c r="B197" s="39" t="s">
        <v>612</v>
      </c>
      <c r="C197" s="40" t="s">
        <v>613</v>
      </c>
      <c r="D197" s="40" t="s">
        <v>603</v>
      </c>
      <c r="E197" s="36" t="s">
        <v>57</v>
      </c>
      <c r="F197" s="37"/>
      <c r="G197" s="42">
        <v>230.4898262954</v>
      </c>
      <c r="H197" s="41">
        <f t="shared" si="4"/>
        <v>230.49</v>
      </c>
      <c r="I197" s="56">
        <f t="shared" si="5"/>
        <v>0</v>
      </c>
      <c r="J197" s="54">
        <f>ROUND(H197*报价汇总表6!$C$8,2)</f>
        <v>0</v>
      </c>
      <c r="K197" s="56"/>
      <c r="L197" s="53" t="s">
        <v>614</v>
      </c>
    </row>
    <row r="198" ht="60" customHeight="1" spans="1:12">
      <c r="A198" s="38" t="s">
        <v>615</v>
      </c>
      <c r="B198" s="39" t="s">
        <v>616</v>
      </c>
      <c r="C198" s="40" t="s">
        <v>617</v>
      </c>
      <c r="D198" s="40" t="s">
        <v>603</v>
      </c>
      <c r="E198" s="36" t="s">
        <v>57</v>
      </c>
      <c r="F198" s="37">
        <v>120</v>
      </c>
      <c r="G198" s="42">
        <v>230.4895303259</v>
      </c>
      <c r="H198" s="41">
        <f t="shared" si="4"/>
        <v>230.49</v>
      </c>
      <c r="I198" s="56">
        <f t="shared" si="5"/>
        <v>27659</v>
      </c>
      <c r="J198" s="57"/>
      <c r="K198" s="56">
        <f>ROUND(F198*J198,0)</f>
        <v>0</v>
      </c>
      <c r="L198" s="53" t="s">
        <v>437</v>
      </c>
    </row>
    <row r="199" ht="30" customHeight="1" spans="1:12">
      <c r="A199" s="38" t="s">
        <v>618</v>
      </c>
      <c r="B199" s="39" t="s">
        <v>619</v>
      </c>
      <c r="C199" s="40" t="s">
        <v>620</v>
      </c>
      <c r="D199" s="40" t="s">
        <v>621</v>
      </c>
      <c r="E199" s="36" t="s">
        <v>57</v>
      </c>
      <c r="F199" s="37"/>
      <c r="G199" s="42">
        <v>162.6859949698</v>
      </c>
      <c r="H199" s="41">
        <f t="shared" ref="H199:H262" si="6">ROUND(G199,2)</f>
        <v>162.69</v>
      </c>
      <c r="I199" s="56">
        <f t="shared" ref="I199:I262" si="7">ROUND(F199*H199,0)</f>
        <v>0</v>
      </c>
      <c r="J199" s="54">
        <f>ROUND(H199*报价汇总表6!$C$8,2)</f>
        <v>0</v>
      </c>
      <c r="K199" s="56"/>
      <c r="L199" s="53" t="s">
        <v>146</v>
      </c>
    </row>
    <row r="200" ht="30" customHeight="1" spans="1:12">
      <c r="A200" s="38" t="s">
        <v>622</v>
      </c>
      <c r="B200" s="39"/>
      <c r="C200" s="40" t="s">
        <v>623</v>
      </c>
      <c r="D200" s="40"/>
      <c r="E200" s="36" t="s">
        <v>57</v>
      </c>
      <c r="F200" s="37">
        <v>180</v>
      </c>
      <c r="G200" s="42">
        <v>162.6838699629</v>
      </c>
      <c r="H200" s="41">
        <f t="shared" si="6"/>
        <v>162.68</v>
      </c>
      <c r="I200" s="56">
        <f t="shared" si="7"/>
        <v>29282</v>
      </c>
      <c r="J200" s="57"/>
      <c r="K200" s="56">
        <f>ROUND(F200*J200,0)</f>
        <v>0</v>
      </c>
      <c r="L200" s="53" t="s">
        <v>437</v>
      </c>
    </row>
    <row r="201" ht="69.95" customHeight="1" spans="1:12">
      <c r="A201" s="38" t="s">
        <v>49</v>
      </c>
      <c r="B201" s="39" t="s">
        <v>624</v>
      </c>
      <c r="C201" s="40" t="s">
        <v>625</v>
      </c>
      <c r="D201" s="40" t="s">
        <v>626</v>
      </c>
      <c r="E201" s="36" t="s">
        <v>57</v>
      </c>
      <c r="F201" s="37"/>
      <c r="G201" s="42">
        <v>269.3463629074</v>
      </c>
      <c r="H201" s="41">
        <f t="shared" si="6"/>
        <v>269.35</v>
      </c>
      <c r="I201" s="56">
        <f t="shared" si="7"/>
        <v>0</v>
      </c>
      <c r="J201" s="54">
        <f>ROUND(H201*报价汇总表6!$C$8,2)</f>
        <v>0</v>
      </c>
      <c r="K201" s="56"/>
      <c r="L201" s="53" t="s">
        <v>437</v>
      </c>
    </row>
    <row r="202" ht="69.95" customHeight="1" spans="1:12">
      <c r="A202" s="38" t="s">
        <v>627</v>
      </c>
      <c r="B202" s="39" t="s">
        <v>628</v>
      </c>
      <c r="C202" s="40" t="s">
        <v>629</v>
      </c>
      <c r="D202" s="40" t="s">
        <v>626</v>
      </c>
      <c r="E202" s="36" t="s">
        <v>57</v>
      </c>
      <c r="F202" s="37"/>
      <c r="G202" s="42">
        <v>269.3451025972</v>
      </c>
      <c r="H202" s="41">
        <f t="shared" si="6"/>
        <v>269.35</v>
      </c>
      <c r="I202" s="56">
        <f t="shared" si="7"/>
        <v>0</v>
      </c>
      <c r="J202" s="54">
        <f>ROUND(H202*报价汇总表6!$C$8,2)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ROUND(H203*报价汇总表6!$C$8,2)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ROUND(H204*报价汇总表6!$C$8,2)</f>
        <v>0</v>
      </c>
      <c r="K204" s="56"/>
      <c r="L204" s="53"/>
    </row>
    <row r="205" ht="90" customHeight="1" spans="1:12">
      <c r="A205" s="38" t="s">
        <v>61</v>
      </c>
      <c r="B205" s="39" t="s">
        <v>635</v>
      </c>
      <c r="C205" s="40" t="s">
        <v>636</v>
      </c>
      <c r="D205" s="40" t="s">
        <v>637</v>
      </c>
      <c r="E205" s="36" t="s">
        <v>57</v>
      </c>
      <c r="F205" s="37"/>
      <c r="G205" s="42">
        <v>297.16</v>
      </c>
      <c r="H205" s="41">
        <f t="shared" si="6"/>
        <v>297.16</v>
      </c>
      <c r="I205" s="56">
        <f t="shared" si="7"/>
        <v>0</v>
      </c>
      <c r="J205" s="54">
        <f>ROUND(H205*报价汇总表6!$C$8,2)</f>
        <v>0</v>
      </c>
      <c r="K205" s="56"/>
      <c r="L205" s="53"/>
    </row>
    <row r="206" ht="90" customHeight="1" spans="1:12">
      <c r="A206" s="38" t="s">
        <v>66</v>
      </c>
      <c r="B206" s="39" t="s">
        <v>638</v>
      </c>
      <c r="C206" s="40" t="s">
        <v>639</v>
      </c>
      <c r="D206" s="40" t="s">
        <v>637</v>
      </c>
      <c r="E206" s="36" t="s">
        <v>57</v>
      </c>
      <c r="F206" s="37"/>
      <c r="G206" s="42">
        <v>302.57</v>
      </c>
      <c r="H206" s="41">
        <f t="shared" si="6"/>
        <v>302.57</v>
      </c>
      <c r="I206" s="56">
        <f t="shared" si="7"/>
        <v>0</v>
      </c>
      <c r="J206" s="54">
        <f>ROUND(H206*报价汇总表6!$C$8,2)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ROUND(H207*报价汇总表6!$C$8,2)</f>
        <v>0</v>
      </c>
      <c r="K207" s="56"/>
      <c r="L207" s="53"/>
    </row>
    <row r="208" ht="80.1" customHeight="1" spans="1:12">
      <c r="A208" s="38" t="s">
        <v>61</v>
      </c>
      <c r="B208" s="39" t="s">
        <v>642</v>
      </c>
      <c r="C208" s="40" t="s">
        <v>643</v>
      </c>
      <c r="D208" s="40" t="s">
        <v>644</v>
      </c>
      <c r="E208" s="36" t="s">
        <v>57</v>
      </c>
      <c r="F208" s="37"/>
      <c r="G208" s="42">
        <v>230.4898012183</v>
      </c>
      <c r="H208" s="41">
        <f t="shared" si="6"/>
        <v>230.49</v>
      </c>
      <c r="I208" s="56">
        <f t="shared" si="7"/>
        <v>0</v>
      </c>
      <c r="J208" s="54">
        <f>ROUND(H208*报价汇总表6!$C$8,2)</f>
        <v>0</v>
      </c>
      <c r="K208" s="56"/>
      <c r="L208" s="53" t="s">
        <v>614</v>
      </c>
    </row>
    <row r="209" ht="80.1" customHeight="1" spans="1:12">
      <c r="A209" s="38" t="s">
        <v>66</v>
      </c>
      <c r="B209" s="39" t="s">
        <v>645</v>
      </c>
      <c r="C209" s="40" t="s">
        <v>646</v>
      </c>
      <c r="D209" s="40" t="s">
        <v>644</v>
      </c>
      <c r="E209" s="36" t="s">
        <v>57</v>
      </c>
      <c r="F209" s="37">
        <v>100</v>
      </c>
      <c r="G209" s="42">
        <v>171.1337181216</v>
      </c>
      <c r="H209" s="41">
        <f t="shared" si="6"/>
        <v>171.13</v>
      </c>
      <c r="I209" s="56">
        <f t="shared" si="7"/>
        <v>17113</v>
      </c>
      <c r="J209" s="57"/>
      <c r="K209" s="56">
        <f>ROUND(F209*J209,0)</f>
        <v>0</v>
      </c>
      <c r="L209" s="53" t="s">
        <v>437</v>
      </c>
    </row>
    <row r="210" ht="80.1" customHeight="1" spans="1:12">
      <c r="A210" s="38" t="s">
        <v>647</v>
      </c>
      <c r="B210" s="39" t="s">
        <v>648</v>
      </c>
      <c r="C210" s="40" t="s">
        <v>649</v>
      </c>
      <c r="D210" s="40" t="s">
        <v>644</v>
      </c>
      <c r="E210" s="36" t="s">
        <v>57</v>
      </c>
      <c r="F210" s="37"/>
      <c r="G210" s="42">
        <v>230.4895647652</v>
      </c>
      <c r="H210" s="41">
        <f t="shared" si="6"/>
        <v>230.49</v>
      </c>
      <c r="I210" s="56">
        <f t="shared" si="7"/>
        <v>0</v>
      </c>
      <c r="J210" s="54">
        <f>ROUND(H210*报价汇总表6!$C$8,2)</f>
        <v>0</v>
      </c>
      <c r="K210" s="56"/>
      <c r="L210" s="53" t="s">
        <v>650</v>
      </c>
    </row>
    <row r="211" ht="99.95" customHeight="1" spans="1:12">
      <c r="A211" s="38" t="s">
        <v>190</v>
      </c>
      <c r="B211" s="39" t="s">
        <v>651</v>
      </c>
      <c r="C211" s="40" t="s">
        <v>652</v>
      </c>
      <c r="D211" s="40" t="s">
        <v>653</v>
      </c>
      <c r="E211" s="36" t="s">
        <v>57</v>
      </c>
      <c r="F211" s="37"/>
      <c r="G211" s="42">
        <v>172.6</v>
      </c>
      <c r="H211" s="41">
        <f t="shared" si="6"/>
        <v>172.6</v>
      </c>
      <c r="I211" s="56">
        <f t="shared" si="7"/>
        <v>0</v>
      </c>
      <c r="J211" s="54">
        <f>ROUND(H211*报价汇总表6!$C$8,2)</f>
        <v>0</v>
      </c>
      <c r="K211" s="56"/>
      <c r="L211" s="53"/>
    </row>
    <row r="212" ht="30" customHeight="1" spans="1:12">
      <c r="A212" s="38" t="s">
        <v>285</v>
      </c>
      <c r="B212" s="39" t="s">
        <v>654</v>
      </c>
      <c r="C212" s="40" t="s">
        <v>655</v>
      </c>
      <c r="D212" s="40" t="s">
        <v>656</v>
      </c>
      <c r="E212" s="36" t="s">
        <v>57</v>
      </c>
      <c r="F212" s="37"/>
      <c r="G212" s="42">
        <v>88</v>
      </c>
      <c r="H212" s="41">
        <f t="shared" si="6"/>
        <v>88</v>
      </c>
      <c r="I212" s="56">
        <f t="shared" si="7"/>
        <v>0</v>
      </c>
      <c r="J212" s="54">
        <f>ROUND(H212*报价汇总表6!$C$8,2)</f>
        <v>0</v>
      </c>
      <c r="K212" s="56"/>
      <c r="L212" s="53"/>
    </row>
    <row r="213" ht="60" customHeight="1" spans="1:12">
      <c r="A213" s="38" t="s">
        <v>657</v>
      </c>
      <c r="B213" s="39" t="s">
        <v>658</v>
      </c>
      <c r="C213" s="40" t="s">
        <v>659</v>
      </c>
      <c r="D213" s="40" t="s">
        <v>660</v>
      </c>
      <c r="E213" s="36" t="s">
        <v>41</v>
      </c>
      <c r="F213" s="37"/>
      <c r="G213" s="42">
        <v>6.6373907682</v>
      </c>
      <c r="H213" s="41">
        <f t="shared" si="6"/>
        <v>6.64</v>
      </c>
      <c r="I213" s="56">
        <f t="shared" si="7"/>
        <v>0</v>
      </c>
      <c r="J213" s="54">
        <f>ROUND(H213*报价汇总表6!$C$8,2)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ROUND(H214*报价汇总表6!$C$8,2)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ROUND(H215*报价汇总表6!$C$8,2)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ROUND(H216*报价汇总表6!$C$8,2)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ROUND(H217*报价汇总表6!$C$8,2)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ROUND(H218*报价汇总表6!$C$8,2)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ROUND(H219*报价汇总表6!$C$8,2)</f>
        <v>0</v>
      </c>
      <c r="K219" s="56"/>
      <c r="L219" s="58"/>
    </row>
    <row r="220" ht="90" customHeight="1" spans="1:12">
      <c r="A220" s="38" t="s">
        <v>61</v>
      </c>
      <c r="B220" s="39" t="s">
        <v>681</v>
      </c>
      <c r="C220" s="40" t="s">
        <v>682</v>
      </c>
      <c r="D220" s="40" t="s">
        <v>683</v>
      </c>
      <c r="E220" s="33" t="s">
        <v>57</v>
      </c>
      <c r="F220" s="34">
        <v>260</v>
      </c>
      <c r="G220" s="42">
        <v>295.48</v>
      </c>
      <c r="H220" s="41">
        <f t="shared" si="6"/>
        <v>295.48</v>
      </c>
      <c r="I220" s="56">
        <f t="shared" si="7"/>
        <v>76825</v>
      </c>
      <c r="J220" s="57"/>
      <c r="K220" s="56">
        <f>ROUND(F220*J220,0)</f>
        <v>0</v>
      </c>
      <c r="L220" s="53"/>
    </row>
    <row r="221" ht="90" customHeight="1" spans="1:12">
      <c r="A221" s="38" t="s">
        <v>66</v>
      </c>
      <c r="B221" s="39" t="s">
        <v>684</v>
      </c>
      <c r="C221" s="40" t="s">
        <v>685</v>
      </c>
      <c r="D221" s="40" t="s">
        <v>683</v>
      </c>
      <c r="E221" s="36" t="s">
        <v>57</v>
      </c>
      <c r="F221" s="37"/>
      <c r="G221" s="42">
        <v>295</v>
      </c>
      <c r="H221" s="41">
        <f t="shared" si="6"/>
        <v>295</v>
      </c>
      <c r="I221" s="56">
        <f t="shared" si="7"/>
        <v>0</v>
      </c>
      <c r="J221" s="54">
        <f>ROUND(H221*报价汇总表6!$C$8,2)</f>
        <v>0</v>
      </c>
      <c r="K221" s="56"/>
      <c r="L221" s="53"/>
    </row>
    <row r="222" ht="90" customHeight="1" spans="1:12">
      <c r="A222" s="38" t="s">
        <v>372</v>
      </c>
      <c r="B222" s="39" t="s">
        <v>686</v>
      </c>
      <c r="C222" s="40" t="s">
        <v>687</v>
      </c>
      <c r="D222" s="40" t="s">
        <v>683</v>
      </c>
      <c r="E222" s="36" t="s">
        <v>57</v>
      </c>
      <c r="F222" s="37"/>
      <c r="G222" s="42">
        <v>295.48</v>
      </c>
      <c r="H222" s="41">
        <f t="shared" si="6"/>
        <v>295.48</v>
      </c>
      <c r="I222" s="56">
        <f t="shared" si="7"/>
        <v>0</v>
      </c>
      <c r="J222" s="54">
        <f>ROUND(H222*报价汇总表6!$C$8,2)</f>
        <v>0</v>
      </c>
      <c r="K222" s="56"/>
      <c r="L222" s="53"/>
    </row>
    <row r="223" ht="90" customHeight="1" spans="1:12">
      <c r="A223" s="38" t="s">
        <v>49</v>
      </c>
      <c r="B223" s="39" t="s">
        <v>688</v>
      </c>
      <c r="C223" s="40" t="s">
        <v>689</v>
      </c>
      <c r="D223" s="40" t="s">
        <v>683</v>
      </c>
      <c r="E223" s="36" t="s">
        <v>57</v>
      </c>
      <c r="F223" s="37"/>
      <c r="G223" s="42">
        <v>416.22</v>
      </c>
      <c r="H223" s="41">
        <f t="shared" si="6"/>
        <v>416.22</v>
      </c>
      <c r="I223" s="56">
        <f t="shared" si="7"/>
        <v>0</v>
      </c>
      <c r="J223" s="54">
        <f>ROUND(H223*报价汇总表6!$C$8,2)</f>
        <v>0</v>
      </c>
      <c r="K223" s="56"/>
      <c r="L223" s="53"/>
    </row>
    <row r="224" ht="99.95" customHeight="1" spans="1:12">
      <c r="A224" s="38" t="s">
        <v>190</v>
      </c>
      <c r="B224" s="39" t="s">
        <v>690</v>
      </c>
      <c r="C224" s="40" t="s">
        <v>691</v>
      </c>
      <c r="D224" s="40" t="s">
        <v>692</v>
      </c>
      <c r="E224" s="36" t="s">
        <v>57</v>
      </c>
      <c r="F224" s="37"/>
      <c r="G224" s="42">
        <v>630.47</v>
      </c>
      <c r="H224" s="41">
        <f t="shared" si="6"/>
        <v>630.47</v>
      </c>
      <c r="I224" s="56">
        <f t="shared" si="7"/>
        <v>0</v>
      </c>
      <c r="J224" s="54">
        <f>ROUND(H224*报价汇总表6!$C$8,2)</f>
        <v>0</v>
      </c>
      <c r="K224" s="56"/>
      <c r="L224" s="53"/>
    </row>
    <row r="225" ht="90" customHeight="1" spans="1:12">
      <c r="A225" s="38" t="s">
        <v>285</v>
      </c>
      <c r="B225" s="39" t="s">
        <v>693</v>
      </c>
      <c r="C225" s="40" t="s">
        <v>694</v>
      </c>
      <c r="D225" s="40" t="s">
        <v>695</v>
      </c>
      <c r="E225" s="36" t="s">
        <v>57</v>
      </c>
      <c r="F225" s="37">
        <v>100</v>
      </c>
      <c r="G225" s="42">
        <v>180.07</v>
      </c>
      <c r="H225" s="41">
        <f t="shared" si="6"/>
        <v>180.07</v>
      </c>
      <c r="I225" s="56">
        <f t="shared" si="7"/>
        <v>18007</v>
      </c>
      <c r="J225" s="57"/>
      <c r="K225" s="56">
        <f>ROUND(F225*J225,0)</f>
        <v>0</v>
      </c>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ROUND(H226*报价汇总表6!$C$8,2)</f>
        <v>0</v>
      </c>
      <c r="K226" s="56"/>
      <c r="L226" s="53"/>
    </row>
    <row r="227" ht="99.95" customHeight="1" spans="1:12">
      <c r="A227" s="38" t="s">
        <v>45</v>
      </c>
      <c r="B227" s="39" t="s">
        <v>699</v>
      </c>
      <c r="C227" s="40" t="s">
        <v>700</v>
      </c>
      <c r="D227" s="40" t="s">
        <v>701</v>
      </c>
      <c r="E227" s="36" t="s">
        <v>57</v>
      </c>
      <c r="F227" s="37">
        <v>2400</v>
      </c>
      <c r="G227" s="42">
        <v>190.0115334148</v>
      </c>
      <c r="H227" s="41">
        <f t="shared" si="6"/>
        <v>190.01</v>
      </c>
      <c r="I227" s="56">
        <f t="shared" si="7"/>
        <v>456024</v>
      </c>
      <c r="J227" s="57"/>
      <c r="K227" s="56">
        <f>ROUND(F227*J227,0)</f>
        <v>0</v>
      </c>
      <c r="L227" s="53" t="s">
        <v>437</v>
      </c>
    </row>
    <row r="228" ht="99.95" customHeight="1" spans="1:12">
      <c r="A228" s="38" t="s">
        <v>49</v>
      </c>
      <c r="B228" s="39" t="s">
        <v>702</v>
      </c>
      <c r="C228" s="40" t="s">
        <v>703</v>
      </c>
      <c r="D228" s="40" t="s">
        <v>701</v>
      </c>
      <c r="E228" s="36" t="s">
        <v>57</v>
      </c>
      <c r="F228" s="37"/>
      <c r="G228" s="42">
        <v>193.2668345767</v>
      </c>
      <c r="H228" s="41">
        <f t="shared" si="6"/>
        <v>193.27</v>
      </c>
      <c r="I228" s="56">
        <f t="shared" si="7"/>
        <v>0</v>
      </c>
      <c r="J228" s="54">
        <f>ROUND(H228*报价汇总表6!$C$8,2)</f>
        <v>0</v>
      </c>
      <c r="K228" s="56"/>
      <c r="L228" s="53" t="s">
        <v>650</v>
      </c>
    </row>
    <row r="229" ht="99.95" customHeight="1" spans="1:12">
      <c r="A229" s="38" t="s">
        <v>190</v>
      </c>
      <c r="B229" s="39" t="s">
        <v>704</v>
      </c>
      <c r="C229" s="40" t="s">
        <v>705</v>
      </c>
      <c r="D229" s="40" t="s">
        <v>701</v>
      </c>
      <c r="E229" s="36" t="s">
        <v>57</v>
      </c>
      <c r="F229" s="37">
        <v>3200</v>
      </c>
      <c r="G229" s="42">
        <v>193.2650091545</v>
      </c>
      <c r="H229" s="41">
        <f t="shared" si="6"/>
        <v>193.27</v>
      </c>
      <c r="I229" s="56">
        <f t="shared" si="7"/>
        <v>618464</v>
      </c>
      <c r="J229" s="57"/>
      <c r="K229" s="56">
        <f>ROUND(F229*J229,0)</f>
        <v>0</v>
      </c>
      <c r="L229" s="53" t="s">
        <v>706</v>
      </c>
    </row>
    <row r="230" ht="99.95" customHeight="1" spans="1:12">
      <c r="A230" s="38" t="s">
        <v>285</v>
      </c>
      <c r="B230" s="39" t="s">
        <v>707</v>
      </c>
      <c r="C230" s="40" t="s">
        <v>708</v>
      </c>
      <c r="D230" s="40" t="s">
        <v>701</v>
      </c>
      <c r="E230" s="36" t="s">
        <v>57</v>
      </c>
      <c r="F230" s="37">
        <v>120</v>
      </c>
      <c r="G230" s="42">
        <v>193.266137874</v>
      </c>
      <c r="H230" s="41">
        <f t="shared" si="6"/>
        <v>193.27</v>
      </c>
      <c r="I230" s="56">
        <f t="shared" si="7"/>
        <v>23192</v>
      </c>
      <c r="J230" s="57"/>
      <c r="K230" s="56">
        <f>ROUND(F230*J230,0)</f>
        <v>0</v>
      </c>
      <c r="L230" s="53" t="s">
        <v>709</v>
      </c>
    </row>
    <row r="231" ht="99.95" customHeight="1" spans="1:12">
      <c r="A231" s="38" t="s">
        <v>289</v>
      </c>
      <c r="B231" s="39" t="s">
        <v>710</v>
      </c>
      <c r="C231" s="40" t="s">
        <v>711</v>
      </c>
      <c r="D231" s="40" t="s">
        <v>701</v>
      </c>
      <c r="E231" s="36" t="s">
        <v>57</v>
      </c>
      <c r="F231" s="37"/>
      <c r="G231" s="42">
        <v>190.0138464921</v>
      </c>
      <c r="H231" s="41">
        <f t="shared" si="6"/>
        <v>190.01</v>
      </c>
      <c r="I231" s="56">
        <f t="shared" si="7"/>
        <v>0</v>
      </c>
      <c r="J231" s="54">
        <f>ROUND(H231*报价汇总表6!$C$8,2)</f>
        <v>0</v>
      </c>
      <c r="K231" s="56"/>
      <c r="L231" s="53" t="s">
        <v>146</v>
      </c>
    </row>
    <row r="232" ht="60" customHeight="1" spans="1:12">
      <c r="A232" s="38" t="s">
        <v>712</v>
      </c>
      <c r="B232" s="39" t="s">
        <v>713</v>
      </c>
      <c r="C232" s="40" t="s">
        <v>714</v>
      </c>
      <c r="D232" s="40" t="s">
        <v>715</v>
      </c>
      <c r="E232" s="36" t="s">
        <v>57</v>
      </c>
      <c r="F232" s="37"/>
      <c r="G232" s="42">
        <v>46.1330367866999</v>
      </c>
      <c r="H232" s="41">
        <f t="shared" si="6"/>
        <v>46.13</v>
      </c>
      <c r="I232" s="56">
        <f t="shared" si="7"/>
        <v>0</v>
      </c>
      <c r="J232" s="54">
        <f>ROUND(H232*报价汇总表6!$C$8,2)</f>
        <v>0</v>
      </c>
      <c r="K232" s="56"/>
      <c r="L232" s="53" t="s">
        <v>614</v>
      </c>
    </row>
    <row r="233" ht="99.95" customHeight="1" spans="1:12">
      <c r="A233" s="38" t="s">
        <v>716</v>
      </c>
      <c r="B233" s="39" t="s">
        <v>717</v>
      </c>
      <c r="C233" s="40" t="s">
        <v>718</v>
      </c>
      <c r="D233" s="40" t="s">
        <v>701</v>
      </c>
      <c r="E233" s="36" t="s">
        <v>57</v>
      </c>
      <c r="F233" s="37"/>
      <c r="G233" s="42">
        <v>190.0119171781</v>
      </c>
      <c r="H233" s="41">
        <f t="shared" si="6"/>
        <v>190.01</v>
      </c>
      <c r="I233" s="56">
        <f t="shared" si="7"/>
        <v>0</v>
      </c>
      <c r="J233" s="54">
        <f>ROUND(H233*报价汇总表6!$C$8,2)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ROUND(H234*报价汇总表6!$C$8,2)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ROUND(H235*报价汇总表6!$C$8,2)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ROUND(H236*报价汇总表6!$C$8,2)</f>
        <v>0</v>
      </c>
      <c r="K236" s="56"/>
      <c r="L236" s="53"/>
    </row>
    <row r="237" ht="50.1" customHeight="1" spans="1:12">
      <c r="A237" s="38" t="s">
        <v>61</v>
      </c>
      <c r="B237" s="39" t="s">
        <v>727</v>
      </c>
      <c r="C237" s="40" t="s">
        <v>728</v>
      </c>
      <c r="D237" s="40" t="s">
        <v>729</v>
      </c>
      <c r="E237" s="36" t="s">
        <v>57</v>
      </c>
      <c r="F237" s="37">
        <v>120</v>
      </c>
      <c r="G237" s="42">
        <v>271.9511125656</v>
      </c>
      <c r="H237" s="41">
        <f t="shared" si="6"/>
        <v>271.95</v>
      </c>
      <c r="I237" s="56">
        <f t="shared" si="7"/>
        <v>32634</v>
      </c>
      <c r="J237" s="57"/>
      <c r="K237" s="56">
        <f>ROUND(F237*J237,0)</f>
        <v>0</v>
      </c>
      <c r="L237" s="53" t="s">
        <v>730</v>
      </c>
    </row>
    <row r="238" ht="50.1" customHeight="1" spans="1:12">
      <c r="A238" s="38" t="s">
        <v>66</v>
      </c>
      <c r="B238" s="39" t="s">
        <v>731</v>
      </c>
      <c r="C238" s="40" t="s">
        <v>732</v>
      </c>
      <c r="D238" s="40" t="s">
        <v>729</v>
      </c>
      <c r="E238" s="36" t="s">
        <v>57</v>
      </c>
      <c r="F238" s="37">
        <v>130</v>
      </c>
      <c r="G238" s="42">
        <v>314.7449366804</v>
      </c>
      <c r="H238" s="41">
        <f t="shared" si="6"/>
        <v>314.74</v>
      </c>
      <c r="I238" s="56">
        <f t="shared" si="7"/>
        <v>40916</v>
      </c>
      <c r="J238" s="57"/>
      <c r="K238" s="56">
        <f>ROUND(F238*J238,0)</f>
        <v>0</v>
      </c>
      <c r="L238" s="53" t="s">
        <v>730</v>
      </c>
    </row>
    <row r="239" ht="50.1" customHeight="1" spans="1:12">
      <c r="A239" s="38" t="s">
        <v>372</v>
      </c>
      <c r="B239" s="39" t="s">
        <v>733</v>
      </c>
      <c r="C239" s="40" t="s">
        <v>734</v>
      </c>
      <c r="D239" s="40" t="s">
        <v>729</v>
      </c>
      <c r="E239" s="36" t="s">
        <v>57</v>
      </c>
      <c r="F239" s="37"/>
      <c r="G239" s="42">
        <v>271.952298354</v>
      </c>
      <c r="H239" s="41">
        <f t="shared" si="6"/>
        <v>271.95</v>
      </c>
      <c r="I239" s="56">
        <f t="shared" si="7"/>
        <v>0</v>
      </c>
      <c r="J239" s="54">
        <f>ROUND(H239*报价汇总表6!$C$8,2)</f>
        <v>0</v>
      </c>
      <c r="K239" s="56"/>
      <c r="L239" s="53" t="s">
        <v>735</v>
      </c>
    </row>
    <row r="240" ht="50.1" customHeight="1" spans="1:12">
      <c r="A240" s="38" t="s">
        <v>376</v>
      </c>
      <c r="B240" s="39" t="s">
        <v>736</v>
      </c>
      <c r="C240" s="40" t="s">
        <v>737</v>
      </c>
      <c r="D240" s="40" t="s">
        <v>729</v>
      </c>
      <c r="E240" s="36" t="s">
        <v>57</v>
      </c>
      <c r="F240" s="37"/>
      <c r="G240" s="42">
        <v>314.7429680416</v>
      </c>
      <c r="H240" s="41">
        <f t="shared" si="6"/>
        <v>314.74</v>
      </c>
      <c r="I240" s="56">
        <f t="shared" si="7"/>
        <v>0</v>
      </c>
      <c r="J240" s="54">
        <f>ROUND(H240*报价汇总表6!$C$8,2)</f>
        <v>0</v>
      </c>
      <c r="K240" s="56"/>
      <c r="L240" s="53" t="s">
        <v>735</v>
      </c>
    </row>
    <row r="241" ht="50.1" customHeight="1" spans="1:12">
      <c r="A241" s="38" t="s">
        <v>49</v>
      </c>
      <c r="B241" s="39" t="s">
        <v>738</v>
      </c>
      <c r="C241" s="40" t="s">
        <v>739</v>
      </c>
      <c r="D241" s="40" t="s">
        <v>729</v>
      </c>
      <c r="E241" s="36" t="s">
        <v>57</v>
      </c>
      <c r="F241" s="37"/>
      <c r="G241" s="42">
        <v>648.54</v>
      </c>
      <c r="H241" s="41">
        <f t="shared" si="6"/>
        <v>648.54</v>
      </c>
      <c r="I241" s="56">
        <f t="shared" si="7"/>
        <v>0</v>
      </c>
      <c r="J241" s="54">
        <f>ROUND(H241*报价汇总表6!$C$8,2)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ROUND(H242*报价汇总表6!$C$8,2)</f>
        <v>0</v>
      </c>
      <c r="K242" s="56"/>
      <c r="L242" s="53"/>
    </row>
    <row r="243" ht="60" customHeight="1" spans="1:12">
      <c r="A243" s="38" t="s">
        <v>45</v>
      </c>
      <c r="B243" s="39" t="s">
        <v>743</v>
      </c>
      <c r="C243" s="40" t="s">
        <v>744</v>
      </c>
      <c r="D243" s="40" t="s">
        <v>745</v>
      </c>
      <c r="E243" s="36" t="s">
        <v>57</v>
      </c>
      <c r="F243" s="37">
        <v>10</v>
      </c>
      <c r="G243" s="42">
        <v>387.143531146</v>
      </c>
      <c r="H243" s="41">
        <f t="shared" si="6"/>
        <v>387.14</v>
      </c>
      <c r="I243" s="56">
        <f t="shared" si="7"/>
        <v>3871</v>
      </c>
      <c r="J243" s="57"/>
      <c r="K243" s="56">
        <f>ROUND(F243*J243,0)</f>
        <v>0</v>
      </c>
      <c r="L243" s="53" t="s">
        <v>146</v>
      </c>
    </row>
    <row r="244" ht="60" customHeight="1" spans="1:12">
      <c r="A244" s="38" t="s">
        <v>49</v>
      </c>
      <c r="B244" s="39" t="s">
        <v>746</v>
      </c>
      <c r="C244" s="40" t="s">
        <v>747</v>
      </c>
      <c r="D244" s="40" t="s">
        <v>745</v>
      </c>
      <c r="E244" s="36" t="s">
        <v>57</v>
      </c>
      <c r="F244" s="37">
        <v>10</v>
      </c>
      <c r="G244" s="42">
        <v>444.673531146</v>
      </c>
      <c r="H244" s="41">
        <f t="shared" si="6"/>
        <v>444.67</v>
      </c>
      <c r="I244" s="56">
        <f t="shared" si="7"/>
        <v>4447</v>
      </c>
      <c r="J244" s="57"/>
      <c r="K244" s="56">
        <f>ROUND(F244*J244,0)</f>
        <v>0</v>
      </c>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ROUND(H245*报价汇总表6!$C$8,2)</f>
        <v>0</v>
      </c>
      <c r="K245" s="56"/>
      <c r="L245" s="53"/>
    </row>
    <row r="246" ht="69.95" customHeight="1" spans="1:12">
      <c r="A246" s="38" t="s">
        <v>751</v>
      </c>
      <c r="B246" s="39" t="s">
        <v>752</v>
      </c>
      <c r="C246" s="40" t="s">
        <v>753</v>
      </c>
      <c r="D246" s="40" t="s">
        <v>754</v>
      </c>
      <c r="E246" s="36" t="s">
        <v>168</v>
      </c>
      <c r="F246" s="37">
        <v>1200</v>
      </c>
      <c r="G246" s="42">
        <v>6.90518</v>
      </c>
      <c r="H246" s="41">
        <f t="shared" si="6"/>
        <v>6.91</v>
      </c>
      <c r="I246" s="56">
        <f t="shared" si="7"/>
        <v>8292</v>
      </c>
      <c r="J246" s="57"/>
      <c r="K246" s="56">
        <f>ROUND(F246*J246,0)</f>
        <v>0</v>
      </c>
      <c r="L246" s="53" t="s">
        <v>755</v>
      </c>
    </row>
    <row r="247" ht="60" customHeight="1" spans="1:12">
      <c r="A247" s="38" t="s">
        <v>756</v>
      </c>
      <c r="B247" s="39" t="s">
        <v>757</v>
      </c>
      <c r="C247" s="40" t="s">
        <v>758</v>
      </c>
      <c r="D247" s="40" t="s">
        <v>759</v>
      </c>
      <c r="E247" s="36" t="s">
        <v>57</v>
      </c>
      <c r="F247" s="37"/>
      <c r="G247" s="42">
        <v>418.80720366</v>
      </c>
      <c r="H247" s="41">
        <f t="shared" si="6"/>
        <v>418.81</v>
      </c>
      <c r="I247" s="56">
        <f t="shared" si="7"/>
        <v>0</v>
      </c>
      <c r="J247" s="54">
        <f>ROUND(H247*报价汇总表6!$C$8,2)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ROUND(H248*报价汇总表6!$C$8,2)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ROUND(H249*报价汇总表6!$C$8,2)</f>
        <v>0</v>
      </c>
      <c r="K249" s="56"/>
      <c r="L249" s="53"/>
    </row>
    <row r="250" ht="60" customHeight="1" spans="1:12">
      <c r="A250" s="38" t="s">
        <v>767</v>
      </c>
      <c r="B250" s="39" t="s">
        <v>768</v>
      </c>
      <c r="C250" s="40" t="s">
        <v>769</v>
      </c>
      <c r="D250" s="40" t="s">
        <v>770</v>
      </c>
      <c r="E250" s="36" t="s">
        <v>41</v>
      </c>
      <c r="F250" s="37"/>
      <c r="G250" s="42">
        <v>162.82</v>
      </c>
      <c r="H250" s="41">
        <f t="shared" si="6"/>
        <v>162.82</v>
      </c>
      <c r="I250" s="56">
        <f t="shared" si="7"/>
        <v>0</v>
      </c>
      <c r="J250" s="54">
        <f>ROUND(H250*报价汇总表6!$C$8,2)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ROUND(H251*报价汇总表6!$C$8,2)</f>
        <v>0</v>
      </c>
      <c r="K251" s="56"/>
      <c r="L251" s="53"/>
    </row>
    <row r="252" ht="60" customHeight="1" spans="1:12">
      <c r="A252" s="38" t="s">
        <v>774</v>
      </c>
      <c r="B252" s="39" t="s">
        <v>775</v>
      </c>
      <c r="C252" s="40" t="s">
        <v>776</v>
      </c>
      <c r="D252" s="40" t="s">
        <v>777</v>
      </c>
      <c r="E252" s="36" t="s">
        <v>57</v>
      </c>
      <c r="F252" s="37"/>
      <c r="G252" s="42">
        <v>312.14</v>
      </c>
      <c r="H252" s="41">
        <f t="shared" si="6"/>
        <v>312.14</v>
      </c>
      <c r="I252" s="56">
        <f t="shared" si="7"/>
        <v>0</v>
      </c>
      <c r="J252" s="54">
        <f>ROUND(H252*报价汇总表6!$C$8,2)</f>
        <v>0</v>
      </c>
      <c r="K252" s="56"/>
      <c r="L252" s="53"/>
    </row>
    <row r="253" ht="60" customHeight="1" spans="1:12">
      <c r="A253" s="38" t="s">
        <v>778</v>
      </c>
      <c r="B253" s="39" t="s">
        <v>779</v>
      </c>
      <c r="C253" s="40" t="s">
        <v>780</v>
      </c>
      <c r="D253" s="40" t="s">
        <v>777</v>
      </c>
      <c r="E253" s="36" t="s">
        <v>57</v>
      </c>
      <c r="F253" s="37">
        <v>300</v>
      </c>
      <c r="G253" s="42">
        <v>170.48</v>
      </c>
      <c r="H253" s="41">
        <f t="shared" si="6"/>
        <v>170.48</v>
      </c>
      <c r="I253" s="56">
        <f t="shared" si="7"/>
        <v>51144</v>
      </c>
      <c r="J253" s="57"/>
      <c r="K253" s="56">
        <f>ROUND(F253*J253,0)</f>
        <v>0</v>
      </c>
      <c r="L253" s="53"/>
    </row>
    <row r="254" ht="39.95" customHeight="1" spans="1:12">
      <c r="A254" s="38" t="s">
        <v>781</v>
      </c>
      <c r="B254" s="39" t="s">
        <v>782</v>
      </c>
      <c r="C254" s="40" t="s">
        <v>783</v>
      </c>
      <c r="D254" s="40" t="s">
        <v>279</v>
      </c>
      <c r="E254" s="36" t="s">
        <v>57</v>
      </c>
      <c r="F254" s="37"/>
      <c r="G254" s="42">
        <v>80.38</v>
      </c>
      <c r="H254" s="41">
        <f t="shared" si="6"/>
        <v>80.38</v>
      </c>
      <c r="I254" s="56">
        <f t="shared" si="7"/>
        <v>0</v>
      </c>
      <c r="J254" s="54">
        <f>ROUND(H254*报价汇总表6!$C$8,2)</f>
        <v>0</v>
      </c>
      <c r="K254" s="56"/>
      <c r="L254" s="53"/>
    </row>
    <row r="255" ht="39.95" customHeight="1" spans="1:12">
      <c r="A255" s="38" t="s">
        <v>784</v>
      </c>
      <c r="B255" s="39" t="s">
        <v>785</v>
      </c>
      <c r="C255" s="40" t="s">
        <v>786</v>
      </c>
      <c r="D255" s="40" t="s">
        <v>787</v>
      </c>
      <c r="E255" s="36" t="s">
        <v>57</v>
      </c>
      <c r="F255" s="37">
        <v>10</v>
      </c>
      <c r="G255" s="42">
        <v>225.34</v>
      </c>
      <c r="H255" s="41">
        <f t="shared" si="6"/>
        <v>225.34</v>
      </c>
      <c r="I255" s="56">
        <f t="shared" si="7"/>
        <v>2253</v>
      </c>
      <c r="J255" s="57"/>
      <c r="K255" s="56">
        <f>ROUND(F255*J255,0)</f>
        <v>0</v>
      </c>
      <c r="L255" s="53"/>
    </row>
    <row r="256" ht="69.95" customHeight="1" spans="1:12">
      <c r="A256" s="38" t="s">
        <v>788</v>
      </c>
      <c r="B256" s="39" t="s">
        <v>789</v>
      </c>
      <c r="C256" s="40" t="s">
        <v>790</v>
      </c>
      <c r="D256" s="40" t="s">
        <v>791</v>
      </c>
      <c r="E256" s="36" t="s">
        <v>57</v>
      </c>
      <c r="F256" s="37">
        <v>10</v>
      </c>
      <c r="G256" s="42">
        <v>162.6892415937</v>
      </c>
      <c r="H256" s="41">
        <f t="shared" si="6"/>
        <v>162.69</v>
      </c>
      <c r="I256" s="56">
        <f t="shared" si="7"/>
        <v>1627</v>
      </c>
      <c r="J256" s="57"/>
      <c r="K256" s="56">
        <f>ROUND(F256*J256,0)</f>
        <v>0</v>
      </c>
      <c r="L256" s="53" t="s">
        <v>146</v>
      </c>
    </row>
    <row r="257" ht="69.95" customHeight="1" spans="1:12">
      <c r="A257" s="38" t="s">
        <v>792</v>
      </c>
      <c r="B257" s="39" t="s">
        <v>793</v>
      </c>
      <c r="C257" s="40" t="s">
        <v>794</v>
      </c>
      <c r="D257" s="40" t="s">
        <v>791</v>
      </c>
      <c r="E257" s="36" t="s">
        <v>57</v>
      </c>
      <c r="F257" s="37"/>
      <c r="G257" s="42">
        <v>162.731803901873</v>
      </c>
      <c r="H257" s="41">
        <f t="shared" si="6"/>
        <v>162.73</v>
      </c>
      <c r="I257" s="56">
        <f t="shared" si="7"/>
        <v>0</v>
      </c>
      <c r="J257" s="54">
        <f>ROUND(H257*报价汇总表6!$C$8,2)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ROUND(H258*报价汇总表6!$C$8,2)</f>
        <v>0</v>
      </c>
      <c r="K258" s="56"/>
      <c r="L258" s="53"/>
    </row>
    <row r="259" ht="39.95" customHeight="1" spans="1:12">
      <c r="A259" s="38" t="s">
        <v>799</v>
      </c>
      <c r="B259" s="39" t="s">
        <v>800</v>
      </c>
      <c r="C259" s="40" t="s">
        <v>801</v>
      </c>
      <c r="D259" s="40" t="s">
        <v>802</v>
      </c>
      <c r="E259" s="36" t="s">
        <v>88</v>
      </c>
      <c r="F259" s="37"/>
      <c r="G259" s="42">
        <v>160.68</v>
      </c>
      <c r="H259" s="41">
        <f t="shared" si="6"/>
        <v>160.68</v>
      </c>
      <c r="I259" s="56">
        <f t="shared" si="7"/>
        <v>0</v>
      </c>
      <c r="J259" s="54">
        <f>ROUND(H259*报价汇总表6!$C$8,2)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ROUND(H260*报价汇总表6!$C$8,2)</f>
        <v>0</v>
      </c>
      <c r="K260" s="56"/>
      <c r="L260" s="53" t="s">
        <v>803</v>
      </c>
    </row>
    <row r="261" ht="30" customHeight="1" spans="1:12">
      <c r="A261" s="38" t="s">
        <v>807</v>
      </c>
      <c r="B261" s="39" t="s">
        <v>808</v>
      </c>
      <c r="C261" s="40" t="s">
        <v>809</v>
      </c>
      <c r="D261" s="40" t="s">
        <v>810</v>
      </c>
      <c r="E261" s="36" t="s">
        <v>57</v>
      </c>
      <c r="F261" s="37"/>
      <c r="G261" s="42">
        <v>11.371221474</v>
      </c>
      <c r="H261" s="41">
        <f t="shared" si="6"/>
        <v>11.37</v>
      </c>
      <c r="I261" s="56">
        <f t="shared" si="7"/>
        <v>0</v>
      </c>
      <c r="J261" s="54">
        <f>ROUND(H261*报价汇总表6!$C$8,2)</f>
        <v>0</v>
      </c>
      <c r="K261" s="56"/>
      <c r="L261" s="53" t="s">
        <v>614</v>
      </c>
    </row>
    <row r="262" ht="30" customHeight="1" spans="1:12">
      <c r="A262" s="38" t="s">
        <v>811</v>
      </c>
      <c r="B262" s="39" t="s">
        <v>812</v>
      </c>
      <c r="C262" s="40" t="s">
        <v>813</v>
      </c>
      <c r="D262" s="40" t="s">
        <v>810</v>
      </c>
      <c r="E262" s="36" t="s">
        <v>57</v>
      </c>
      <c r="F262" s="37">
        <v>10</v>
      </c>
      <c r="G262" s="42">
        <v>11.3687231858</v>
      </c>
      <c r="H262" s="41">
        <f t="shared" si="6"/>
        <v>11.37</v>
      </c>
      <c r="I262" s="56">
        <f t="shared" si="7"/>
        <v>114</v>
      </c>
      <c r="J262" s="57"/>
      <c r="K262" s="56">
        <f>ROUND(F262*J262,0)</f>
        <v>0</v>
      </c>
      <c r="L262" s="53" t="s">
        <v>814</v>
      </c>
    </row>
    <row r="263" ht="69.95" customHeight="1" spans="1:12">
      <c r="A263" s="38" t="s">
        <v>815</v>
      </c>
      <c r="B263" s="39" t="s">
        <v>816</v>
      </c>
      <c r="C263" s="40" t="s">
        <v>817</v>
      </c>
      <c r="D263" s="40" t="s">
        <v>810</v>
      </c>
      <c r="E263" s="36" t="s">
        <v>57</v>
      </c>
      <c r="F263" s="37">
        <v>10</v>
      </c>
      <c r="G263" s="42">
        <v>35.530464984</v>
      </c>
      <c r="H263" s="41">
        <f>ROUND(G263,2)</f>
        <v>35.53</v>
      </c>
      <c r="I263" s="56">
        <f t="shared" ref="I263" si="8">ROUND(F263*H263,0)</f>
        <v>355</v>
      </c>
      <c r="J263" s="57"/>
      <c r="K263" s="56">
        <f t="shared" ref="K263" si="9">ROUND(F263*J263,0)</f>
        <v>0</v>
      </c>
      <c r="L263" s="53" t="s">
        <v>706</v>
      </c>
    </row>
    <row r="264" s="6" customFormat="1" ht="24" customHeight="1" spans="1:12">
      <c r="A264" s="59"/>
      <c r="B264" s="60" t="s">
        <v>818</v>
      </c>
      <c r="C264" s="61"/>
      <c r="D264" s="61"/>
      <c r="E264" s="62"/>
      <c r="F264" s="63"/>
      <c r="G264" s="62"/>
      <c r="H264" s="62"/>
      <c r="I264" s="64">
        <f>SUM(I5:I263)</f>
        <v>3033076</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27 J35 J48 J55 J56 J57 J58 J68 J69 J70 J71 J85 J94 J108 J111 J116 J117 J118 J133 J142 J147 J151 J154 J155 J158 J168 J171 J174 J185 J193 J198 J199 J200 J209 J220 J225 J226 J227 J228 J245 J246 J253 J254 J7:J13 J14:J16 J17:J18 J19:J22 J23:J24 J25:J26 J28:J34 J36:J37 J38:J42 J43:J45 J46:J47 J49:J50 J51:J52 J53:J54 J59:J65 J66:J67 J72:J76 J77:J78 J79:J84 J86:J89 J90:J91 J92:J93 J95:J107 J109:J110 J112:J115 J119:J132 J134:J141 J143:J146 J148:J150 J152:J153 J156:J157 J159:J160 J161:J163 J164:J165 J166:J167 J169:J170 J172:J173 J175:J184 J186:J192 J194:J197 J201:J208 J210:J219 J221:J224 J229:J230 J231:J236 J237:J238 J239:J242 J243:J244 J247:J252 J255:J256 J257:J261 J262: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13:J237 J254:J261 J239:J252" unlockedFormula="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J17" sqref="J17"/>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827</v>
      </c>
      <c r="B2" s="70"/>
      <c r="C2" s="70"/>
      <c r="D2" s="70"/>
      <c r="E2" s="70"/>
    </row>
    <row r="3" ht="39.95" customHeight="1" spans="1:5">
      <c r="A3" s="71" t="s">
        <v>7</v>
      </c>
      <c r="B3" s="72" t="s">
        <v>8</v>
      </c>
      <c r="C3" s="73" t="s">
        <v>9</v>
      </c>
      <c r="D3" s="74" t="s">
        <v>10</v>
      </c>
      <c r="E3" s="75" t="s">
        <v>11</v>
      </c>
    </row>
    <row r="4" ht="39.95" customHeight="1" spans="1:5">
      <c r="A4" s="76">
        <v>1</v>
      </c>
      <c r="B4" s="77" t="s">
        <v>12</v>
      </c>
      <c r="C4" s="78">
        <f>'7-怀化'!I264</f>
        <v>2619200</v>
      </c>
      <c r="D4" s="78">
        <f>'7-怀化'!K264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2619200</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4" activePane="bottomLeft" state="frozen"/>
      <selection/>
      <selection pane="bottomLeft" activeCell="J246" sqref="J246"/>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827</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600</v>
      </c>
      <c r="G7" s="42">
        <v>21.23</v>
      </c>
      <c r="H7" s="41">
        <f t="shared" ref="H7:H70" si="0">ROUND(G7,2)</f>
        <v>21.23</v>
      </c>
      <c r="I7" s="56">
        <f t="shared" ref="I7:I70" si="1">ROUND(F7*H7,0)</f>
        <v>12738</v>
      </c>
      <c r="J7" s="57"/>
      <c r="K7" s="56">
        <f>ROUND(F7*J7,0)</f>
        <v>0</v>
      </c>
      <c r="L7" s="53"/>
    </row>
    <row r="8" s="4" customFormat="1" ht="20.1" customHeight="1" spans="1:12">
      <c r="A8" s="38" t="s">
        <v>42</v>
      </c>
      <c r="B8" s="39" t="s">
        <v>43</v>
      </c>
      <c r="C8" s="40" t="s">
        <v>44</v>
      </c>
      <c r="D8" s="40"/>
      <c r="E8" s="36" t="s">
        <v>33</v>
      </c>
      <c r="F8" s="37"/>
      <c r="G8" s="42">
        <v>0</v>
      </c>
      <c r="H8" s="41">
        <f t="shared" si="0"/>
        <v>0</v>
      </c>
      <c r="I8" s="56">
        <f t="shared" si="1"/>
        <v>0</v>
      </c>
      <c r="J8" s="54"/>
      <c r="K8" s="56"/>
      <c r="L8" s="53"/>
    </row>
    <row r="9" ht="60" customHeight="1" spans="1:12">
      <c r="A9" s="38" t="s">
        <v>45</v>
      </c>
      <c r="B9" s="39" t="s">
        <v>46</v>
      </c>
      <c r="C9" s="40" t="s">
        <v>47</v>
      </c>
      <c r="D9" s="40" t="s">
        <v>48</v>
      </c>
      <c r="E9" s="36" t="s">
        <v>41</v>
      </c>
      <c r="F9" s="37">
        <v>1000</v>
      </c>
      <c r="G9" s="42">
        <v>2.27</v>
      </c>
      <c r="H9" s="41">
        <f t="shared" si="0"/>
        <v>2.27</v>
      </c>
      <c r="I9" s="56">
        <f t="shared" si="1"/>
        <v>2270</v>
      </c>
      <c r="J9" s="57"/>
      <c r="K9" s="56">
        <f>ROUND(F9*J9,0)</f>
        <v>0</v>
      </c>
      <c r="L9" s="53"/>
    </row>
    <row r="10" ht="50.1" customHeight="1" spans="1:12">
      <c r="A10" s="38" t="s">
        <v>49</v>
      </c>
      <c r="B10" s="39" t="s">
        <v>50</v>
      </c>
      <c r="C10" s="40" t="s">
        <v>51</v>
      </c>
      <c r="D10" s="40" t="s">
        <v>52</v>
      </c>
      <c r="E10" s="36" t="s">
        <v>41</v>
      </c>
      <c r="F10" s="37">
        <v>140</v>
      </c>
      <c r="G10" s="42">
        <v>3.04</v>
      </c>
      <c r="H10" s="41">
        <f t="shared" si="0"/>
        <v>3.04</v>
      </c>
      <c r="I10" s="56">
        <f t="shared" si="1"/>
        <v>426</v>
      </c>
      <c r="J10" s="57"/>
      <c r="K10" s="56">
        <f>ROUND(F10*J10,0)</f>
        <v>0</v>
      </c>
      <c r="L10" s="53"/>
    </row>
    <row r="11" ht="50.1" customHeight="1" spans="1:12">
      <c r="A11" s="38" t="s">
        <v>53</v>
      </c>
      <c r="B11" s="39" t="s">
        <v>54</v>
      </c>
      <c r="C11" s="40" t="s">
        <v>55</v>
      </c>
      <c r="D11" s="40" t="s">
        <v>56</v>
      </c>
      <c r="E11" s="36" t="s">
        <v>57</v>
      </c>
      <c r="F11" s="37">
        <v>200</v>
      </c>
      <c r="G11" s="42">
        <v>5.38</v>
      </c>
      <c r="H11" s="41">
        <f t="shared" si="0"/>
        <v>5.38</v>
      </c>
      <c r="I11" s="56">
        <f t="shared" si="1"/>
        <v>1076</v>
      </c>
      <c r="J11" s="57"/>
      <c r="K11" s="56">
        <f>ROUND(F11*J11,0)</f>
        <v>0</v>
      </c>
      <c r="L11" s="53"/>
    </row>
    <row r="12" ht="20.1" customHeight="1" spans="1:12">
      <c r="A12" s="38" t="s">
        <v>58</v>
      </c>
      <c r="B12" s="39" t="s">
        <v>59</v>
      </c>
      <c r="C12" s="40" t="s">
        <v>60</v>
      </c>
      <c r="D12" s="40"/>
      <c r="E12" s="36" t="s">
        <v>33</v>
      </c>
      <c r="F12" s="37"/>
      <c r="G12" s="42">
        <v>0</v>
      </c>
      <c r="H12" s="41">
        <f t="shared" si="0"/>
        <v>0</v>
      </c>
      <c r="I12" s="56">
        <f t="shared" si="1"/>
        <v>0</v>
      </c>
      <c r="J12" s="54"/>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ROUND(H13*报价汇总表7!$C$8,2)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ROUND(H14*报价汇总表7!$C$8,2)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ROUND(H15*报价汇总表7!$C$8,2)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ROUND(H16*报价汇总表7!$C$8,2)</f>
        <v>0</v>
      </c>
      <c r="K16" s="56"/>
      <c r="L16" s="53"/>
    </row>
    <row r="17" ht="39.95" customHeight="1" spans="1:12">
      <c r="A17" s="38" t="s">
        <v>45</v>
      </c>
      <c r="B17" s="39" t="s">
        <v>75</v>
      </c>
      <c r="C17" s="40" t="s">
        <v>76</v>
      </c>
      <c r="D17" s="40" t="s">
        <v>77</v>
      </c>
      <c r="E17" s="36" t="s">
        <v>41</v>
      </c>
      <c r="F17" s="37">
        <v>200</v>
      </c>
      <c r="G17" s="42">
        <v>21.95</v>
      </c>
      <c r="H17" s="41">
        <f t="shared" si="0"/>
        <v>21.95</v>
      </c>
      <c r="I17" s="56">
        <f t="shared" si="1"/>
        <v>4390</v>
      </c>
      <c r="J17" s="57"/>
      <c r="K17" s="56">
        <f>ROUND(F17*J17,0)</f>
        <v>0</v>
      </c>
      <c r="L17" s="53"/>
    </row>
    <row r="18" ht="39.95" customHeight="1" spans="1:12">
      <c r="A18" s="38" t="s">
        <v>49</v>
      </c>
      <c r="B18" s="39" t="s">
        <v>78</v>
      </c>
      <c r="C18" s="40" t="s">
        <v>79</v>
      </c>
      <c r="D18" s="40" t="s">
        <v>77</v>
      </c>
      <c r="E18" s="36" t="s">
        <v>41</v>
      </c>
      <c r="F18" s="37">
        <v>30</v>
      </c>
      <c r="G18" s="42">
        <v>9.48</v>
      </c>
      <c r="H18" s="41">
        <f t="shared" si="0"/>
        <v>9.48</v>
      </c>
      <c r="I18" s="56">
        <f t="shared" si="1"/>
        <v>284</v>
      </c>
      <c r="J18" s="57"/>
      <c r="K18" s="56">
        <f>ROUND(F18*J18,0)</f>
        <v>0</v>
      </c>
      <c r="L18" s="53"/>
    </row>
    <row r="19" ht="30" customHeight="1" spans="1:12">
      <c r="A19" s="38" t="s">
        <v>80</v>
      </c>
      <c r="B19" s="39" t="s">
        <v>81</v>
      </c>
      <c r="C19" s="40" t="s">
        <v>82</v>
      </c>
      <c r="D19" s="40" t="s">
        <v>83</v>
      </c>
      <c r="E19" s="36" t="s">
        <v>41</v>
      </c>
      <c r="F19" s="37"/>
      <c r="G19" s="42">
        <v>12.38</v>
      </c>
      <c r="H19" s="41">
        <f t="shared" si="0"/>
        <v>12.38</v>
      </c>
      <c r="I19" s="56">
        <f t="shared" si="1"/>
        <v>0</v>
      </c>
      <c r="J19" s="54">
        <f>ROUND(H19*报价汇总表7!$C$8,2)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ROUND(H20*报价汇总表7!$C$8,2)</f>
        <v>0</v>
      </c>
      <c r="K20" s="56"/>
      <c r="L20" s="53"/>
    </row>
    <row r="21" ht="60" customHeight="1" spans="1:12">
      <c r="A21" s="38" t="s">
        <v>89</v>
      </c>
      <c r="B21" s="39" t="s">
        <v>90</v>
      </c>
      <c r="C21" s="40" t="s">
        <v>91</v>
      </c>
      <c r="D21" s="40" t="s">
        <v>92</v>
      </c>
      <c r="E21" s="36" t="s">
        <v>57</v>
      </c>
      <c r="F21" s="37"/>
      <c r="G21" s="42">
        <v>380</v>
      </c>
      <c r="H21" s="41">
        <f t="shared" si="0"/>
        <v>380</v>
      </c>
      <c r="I21" s="56">
        <f t="shared" si="1"/>
        <v>0</v>
      </c>
      <c r="J21" s="54">
        <f>ROUND(H21*报价汇总表7!$C$8,2)</f>
        <v>0</v>
      </c>
      <c r="K21" s="56"/>
      <c r="L21" s="53"/>
    </row>
    <row r="22" ht="39.95" customHeight="1" spans="1:12">
      <c r="A22" s="38" t="s">
        <v>93</v>
      </c>
      <c r="B22" s="39" t="s">
        <v>94</v>
      </c>
      <c r="C22" s="40" t="s">
        <v>95</v>
      </c>
      <c r="D22" s="40" t="s">
        <v>96</v>
      </c>
      <c r="E22" s="36" t="s">
        <v>57</v>
      </c>
      <c r="F22" s="37"/>
      <c r="G22" s="42">
        <v>255.412206048</v>
      </c>
      <c r="H22" s="41">
        <f t="shared" si="0"/>
        <v>255.41</v>
      </c>
      <c r="I22" s="56">
        <f t="shared" si="1"/>
        <v>0</v>
      </c>
      <c r="J22" s="54">
        <f>ROUND(H22*报价汇总表7!$C$8,2)</f>
        <v>0</v>
      </c>
      <c r="K22" s="56"/>
      <c r="L22" s="53" t="s">
        <v>97</v>
      </c>
    </row>
    <row r="23" ht="20.1" customHeight="1" spans="1:12">
      <c r="A23" s="38" t="s">
        <v>98</v>
      </c>
      <c r="B23" s="39" t="s">
        <v>99</v>
      </c>
      <c r="C23" s="40" t="s">
        <v>100</v>
      </c>
      <c r="D23" s="40" t="s">
        <v>100</v>
      </c>
      <c r="E23" s="36" t="s">
        <v>101</v>
      </c>
      <c r="F23" s="37">
        <v>5</v>
      </c>
      <c r="G23" s="42">
        <v>4.72</v>
      </c>
      <c r="H23" s="41">
        <f t="shared" si="0"/>
        <v>4.72</v>
      </c>
      <c r="I23" s="56">
        <f t="shared" si="1"/>
        <v>24</v>
      </c>
      <c r="J23" s="57"/>
      <c r="K23" s="56">
        <f>ROUND(F23*J23,0)</f>
        <v>0</v>
      </c>
      <c r="L23" s="53"/>
    </row>
    <row r="24" ht="30" customHeight="1" spans="1:12">
      <c r="A24" s="38" t="s">
        <v>102</v>
      </c>
      <c r="B24" s="39" t="s">
        <v>103</v>
      </c>
      <c r="C24" s="40" t="s">
        <v>104</v>
      </c>
      <c r="D24" s="40" t="s">
        <v>105</v>
      </c>
      <c r="E24" s="36" t="s">
        <v>57</v>
      </c>
      <c r="F24" s="37">
        <v>60</v>
      </c>
      <c r="G24" s="42">
        <v>81.0787373168</v>
      </c>
      <c r="H24" s="41">
        <f t="shared" si="0"/>
        <v>81.08</v>
      </c>
      <c r="I24" s="56">
        <f t="shared" si="1"/>
        <v>4865</v>
      </c>
      <c r="J24" s="57"/>
      <c r="K24" s="56">
        <f>ROUND(F24*J24,0)</f>
        <v>0</v>
      </c>
      <c r="L24" s="53" t="s">
        <v>106</v>
      </c>
    </row>
    <row r="25" ht="20.1" customHeight="1" spans="1:12">
      <c r="A25" s="38" t="s">
        <v>107</v>
      </c>
      <c r="B25" s="39" t="s">
        <v>108</v>
      </c>
      <c r="C25" s="40" t="s">
        <v>109</v>
      </c>
      <c r="D25" s="40" t="s">
        <v>109</v>
      </c>
      <c r="E25" s="36" t="s">
        <v>57</v>
      </c>
      <c r="F25" s="37"/>
      <c r="G25" s="42">
        <v>349.27</v>
      </c>
      <c r="H25" s="41">
        <f t="shared" si="0"/>
        <v>349.27</v>
      </c>
      <c r="I25" s="56">
        <f t="shared" si="1"/>
        <v>0</v>
      </c>
      <c r="J25" s="54">
        <f>ROUND(H25*报价汇总表7!$C$8,2)</f>
        <v>0</v>
      </c>
      <c r="K25" s="56"/>
      <c r="L25" s="53"/>
    </row>
    <row r="26" ht="30" customHeight="1" spans="1:12">
      <c r="A26" s="38" t="s">
        <v>110</v>
      </c>
      <c r="B26" s="39" t="s">
        <v>111</v>
      </c>
      <c r="C26" s="40" t="s">
        <v>112</v>
      </c>
      <c r="D26" s="40" t="s">
        <v>105</v>
      </c>
      <c r="E26" s="36" t="s">
        <v>57</v>
      </c>
      <c r="F26" s="37"/>
      <c r="G26" s="42">
        <v>81.0791510499</v>
      </c>
      <c r="H26" s="41">
        <f t="shared" si="0"/>
        <v>81.08</v>
      </c>
      <c r="I26" s="56">
        <f t="shared" si="1"/>
        <v>0</v>
      </c>
      <c r="J26" s="54">
        <f>ROUND(H26*报价汇总表7!$C$8,2)</f>
        <v>0</v>
      </c>
      <c r="K26" s="56"/>
      <c r="L26" s="53" t="s">
        <v>113</v>
      </c>
    </row>
    <row r="27" ht="30" customHeight="1" spans="1:12">
      <c r="A27" s="38" t="s">
        <v>114</v>
      </c>
      <c r="B27" s="39" t="s">
        <v>115</v>
      </c>
      <c r="C27" s="40" t="s">
        <v>116</v>
      </c>
      <c r="D27" s="40" t="s">
        <v>105</v>
      </c>
      <c r="E27" s="36" t="s">
        <v>57</v>
      </c>
      <c r="F27" s="37">
        <v>50</v>
      </c>
      <c r="G27" s="42">
        <v>81.0783047778</v>
      </c>
      <c r="H27" s="41">
        <f t="shared" si="0"/>
        <v>81.08</v>
      </c>
      <c r="I27" s="56">
        <f t="shared" si="1"/>
        <v>4054</v>
      </c>
      <c r="J27" s="57"/>
      <c r="K27" s="56">
        <f>ROUND(F27*J27,0)</f>
        <v>0</v>
      </c>
      <c r="L27" s="53" t="s">
        <v>117</v>
      </c>
    </row>
    <row r="28" ht="30" customHeight="1" spans="1:12">
      <c r="A28" s="38" t="s">
        <v>118</v>
      </c>
      <c r="B28" s="39" t="s">
        <v>119</v>
      </c>
      <c r="C28" s="40" t="s">
        <v>120</v>
      </c>
      <c r="D28" s="40" t="s">
        <v>105</v>
      </c>
      <c r="E28" s="36" t="s">
        <v>57</v>
      </c>
      <c r="F28" s="37"/>
      <c r="G28" s="42">
        <v>81.079349978</v>
      </c>
      <c r="H28" s="41">
        <f t="shared" si="0"/>
        <v>81.08</v>
      </c>
      <c r="I28" s="56">
        <f t="shared" si="1"/>
        <v>0</v>
      </c>
      <c r="J28" s="54">
        <f>ROUND(H28*报价汇总表7!$C$8,2)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ROUND(H29*报价汇总表7!$C$8,2)</f>
        <v>0</v>
      </c>
      <c r="K29" s="56"/>
      <c r="L29" s="53"/>
    </row>
    <row r="30" ht="39.95" customHeight="1" spans="1:12">
      <c r="A30" s="38" t="s">
        <v>125</v>
      </c>
      <c r="B30" s="39" t="s">
        <v>126</v>
      </c>
      <c r="C30" s="40" t="s">
        <v>127</v>
      </c>
      <c r="D30" s="40" t="s">
        <v>128</v>
      </c>
      <c r="E30" s="36" t="s">
        <v>57</v>
      </c>
      <c r="F30" s="37"/>
      <c r="G30" s="42">
        <v>269.65</v>
      </c>
      <c r="H30" s="41">
        <f t="shared" si="0"/>
        <v>269.65</v>
      </c>
      <c r="I30" s="56">
        <f t="shared" si="1"/>
        <v>0</v>
      </c>
      <c r="J30" s="54">
        <f>ROUND(H30*报价汇总表7!$C$8,2)</f>
        <v>0</v>
      </c>
      <c r="K30" s="56"/>
      <c r="L30" s="53"/>
    </row>
    <row r="31" ht="39.95" customHeight="1" spans="1:12">
      <c r="A31" s="38" t="s">
        <v>129</v>
      </c>
      <c r="B31" s="39" t="s">
        <v>130</v>
      </c>
      <c r="C31" s="40" t="s">
        <v>131</v>
      </c>
      <c r="D31" s="40" t="s">
        <v>128</v>
      </c>
      <c r="E31" s="36" t="s">
        <v>57</v>
      </c>
      <c r="F31" s="37"/>
      <c r="G31" s="42">
        <v>294.79</v>
      </c>
      <c r="H31" s="41">
        <f t="shared" si="0"/>
        <v>294.79</v>
      </c>
      <c r="I31" s="56">
        <f t="shared" si="1"/>
        <v>0</v>
      </c>
      <c r="J31" s="54">
        <f>ROUND(H31*报价汇总表7!$C$8,2)</f>
        <v>0</v>
      </c>
      <c r="K31" s="56"/>
      <c r="L31" s="53"/>
    </row>
    <row r="32" ht="39.95" customHeight="1" spans="1:12">
      <c r="A32" s="38" t="s">
        <v>132</v>
      </c>
      <c r="B32" s="39" t="s">
        <v>133</v>
      </c>
      <c r="C32" s="40" t="s">
        <v>134</v>
      </c>
      <c r="D32" s="40" t="s">
        <v>128</v>
      </c>
      <c r="E32" s="36" t="s">
        <v>57</v>
      </c>
      <c r="F32" s="37"/>
      <c r="G32" s="42">
        <v>413.14</v>
      </c>
      <c r="H32" s="41">
        <f t="shared" si="0"/>
        <v>413.14</v>
      </c>
      <c r="I32" s="56">
        <f t="shared" si="1"/>
        <v>0</v>
      </c>
      <c r="J32" s="54">
        <f>ROUND(H32*报价汇总表7!$C$8,2)</f>
        <v>0</v>
      </c>
      <c r="K32" s="56"/>
      <c r="L32" s="53"/>
    </row>
    <row r="33" ht="30" customHeight="1" spans="1:12">
      <c r="A33" s="38" t="s">
        <v>135</v>
      </c>
      <c r="B33" s="39" t="s">
        <v>136</v>
      </c>
      <c r="C33" s="40" t="s">
        <v>137</v>
      </c>
      <c r="D33" s="40" t="s">
        <v>138</v>
      </c>
      <c r="E33" s="36" t="s">
        <v>57</v>
      </c>
      <c r="F33" s="37">
        <v>100</v>
      </c>
      <c r="G33" s="42">
        <v>94.66</v>
      </c>
      <c r="H33" s="41">
        <f t="shared" si="0"/>
        <v>94.66</v>
      </c>
      <c r="I33" s="56">
        <f t="shared" si="1"/>
        <v>9466</v>
      </c>
      <c r="J33" s="57"/>
      <c r="K33" s="56">
        <f>ROUND(F33*J33,0)</f>
        <v>0</v>
      </c>
      <c r="L33" s="53"/>
    </row>
    <row r="34" ht="30" customHeight="1" spans="1:12">
      <c r="A34" s="38" t="s">
        <v>139</v>
      </c>
      <c r="B34" s="39" t="s">
        <v>140</v>
      </c>
      <c r="C34" s="40" t="s">
        <v>141</v>
      </c>
      <c r="D34" s="40" t="s">
        <v>138</v>
      </c>
      <c r="E34" s="36" t="s">
        <v>57</v>
      </c>
      <c r="F34" s="37"/>
      <c r="G34" s="42">
        <v>113.15</v>
      </c>
      <c r="H34" s="41">
        <f t="shared" si="0"/>
        <v>113.15</v>
      </c>
      <c r="I34" s="56">
        <f t="shared" si="1"/>
        <v>0</v>
      </c>
      <c r="J34" s="54">
        <f>ROUND(H34*报价汇总表7!$C$8,2)</f>
        <v>0</v>
      </c>
      <c r="K34" s="56"/>
      <c r="L34" s="53"/>
    </row>
    <row r="35" ht="39.95" customHeight="1" spans="1:12">
      <c r="A35" s="38" t="s">
        <v>142</v>
      </c>
      <c r="B35" s="39" t="s">
        <v>143</v>
      </c>
      <c r="C35" s="40" t="s">
        <v>144</v>
      </c>
      <c r="D35" s="40" t="s">
        <v>145</v>
      </c>
      <c r="E35" s="36" t="s">
        <v>57</v>
      </c>
      <c r="F35" s="37">
        <v>25</v>
      </c>
      <c r="G35" s="42">
        <v>193.609907706</v>
      </c>
      <c r="H35" s="41">
        <f t="shared" si="0"/>
        <v>193.61</v>
      </c>
      <c r="I35" s="56">
        <f t="shared" si="1"/>
        <v>4840</v>
      </c>
      <c r="J35" s="57"/>
      <c r="K35" s="56">
        <f>ROUND(F35*J35,0)</f>
        <v>0</v>
      </c>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ROUND(H36*报价汇总表7!$C$8,2)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ROUND(H37*报价汇总表7!$C$8,2)</f>
        <v>0</v>
      </c>
      <c r="K37" s="56"/>
      <c r="L37" s="53"/>
    </row>
    <row r="38" ht="39.95" customHeight="1" spans="1:12">
      <c r="A38" s="38" t="s">
        <v>154</v>
      </c>
      <c r="B38" s="39" t="s">
        <v>155</v>
      </c>
      <c r="C38" s="40" t="s">
        <v>156</v>
      </c>
      <c r="D38" s="40" t="s">
        <v>153</v>
      </c>
      <c r="E38" s="36" t="s">
        <v>57</v>
      </c>
      <c r="F38" s="37">
        <v>1500</v>
      </c>
      <c r="G38" s="42">
        <v>155.66</v>
      </c>
      <c r="H38" s="41">
        <f t="shared" si="0"/>
        <v>155.66</v>
      </c>
      <c r="I38" s="56">
        <f t="shared" si="1"/>
        <v>233490</v>
      </c>
      <c r="J38" s="57"/>
      <c r="K38" s="56">
        <f>ROUND(F38*J38,0)</f>
        <v>0</v>
      </c>
      <c r="L38" s="53"/>
    </row>
    <row r="39" ht="39.95" customHeight="1" spans="1:12">
      <c r="A39" s="38" t="s">
        <v>157</v>
      </c>
      <c r="B39" s="39" t="s">
        <v>158</v>
      </c>
      <c r="C39" s="40" t="s">
        <v>159</v>
      </c>
      <c r="D39" s="40" t="s">
        <v>153</v>
      </c>
      <c r="E39" s="36" t="s">
        <v>57</v>
      </c>
      <c r="F39" s="37"/>
      <c r="G39" s="42">
        <v>67.03</v>
      </c>
      <c r="H39" s="41">
        <f t="shared" si="0"/>
        <v>67.03</v>
      </c>
      <c r="I39" s="56">
        <f t="shared" si="1"/>
        <v>0</v>
      </c>
      <c r="J39" s="54">
        <f>ROUND(H39*报价汇总表7!$C$8,2)</f>
        <v>0</v>
      </c>
      <c r="K39" s="56"/>
      <c r="L39" s="53"/>
    </row>
    <row r="40" ht="69.95" customHeight="1" spans="1:12">
      <c r="A40" s="38" t="s">
        <v>160</v>
      </c>
      <c r="B40" s="39" t="s">
        <v>161</v>
      </c>
      <c r="C40" s="40" t="s">
        <v>162</v>
      </c>
      <c r="D40" s="40" t="s">
        <v>163</v>
      </c>
      <c r="E40" s="36" t="s">
        <v>88</v>
      </c>
      <c r="F40" s="37">
        <v>50</v>
      </c>
      <c r="G40" s="42">
        <v>3.99</v>
      </c>
      <c r="H40" s="41">
        <f t="shared" si="0"/>
        <v>3.99</v>
      </c>
      <c r="I40" s="56">
        <f t="shared" si="1"/>
        <v>200</v>
      </c>
      <c r="J40" s="57"/>
      <c r="K40" s="56">
        <f>ROUND(F40*J40,0)</f>
        <v>0</v>
      </c>
      <c r="L40" s="53"/>
    </row>
    <row r="41" ht="39.95" customHeight="1" spans="1:12">
      <c r="A41" s="38" t="s">
        <v>164</v>
      </c>
      <c r="B41" s="39" t="s">
        <v>165</v>
      </c>
      <c r="C41" s="40" t="s">
        <v>166</v>
      </c>
      <c r="D41" s="40" t="s">
        <v>167</v>
      </c>
      <c r="E41" s="36" t="s">
        <v>168</v>
      </c>
      <c r="F41" s="37">
        <v>10</v>
      </c>
      <c r="G41" s="42">
        <v>1.7</v>
      </c>
      <c r="H41" s="41">
        <f t="shared" si="0"/>
        <v>1.7</v>
      </c>
      <c r="I41" s="56">
        <f t="shared" si="1"/>
        <v>17</v>
      </c>
      <c r="J41" s="57"/>
      <c r="K41" s="56">
        <f>ROUND(F41*J41,0)</f>
        <v>0</v>
      </c>
      <c r="L41" s="53"/>
    </row>
    <row r="42" ht="39.95" customHeight="1" spans="1:12">
      <c r="A42" s="38" t="s">
        <v>169</v>
      </c>
      <c r="B42" s="39" t="s">
        <v>170</v>
      </c>
      <c r="C42" s="40" t="s">
        <v>171</v>
      </c>
      <c r="D42" s="40" t="s">
        <v>167</v>
      </c>
      <c r="E42" s="36" t="s">
        <v>41</v>
      </c>
      <c r="F42" s="37">
        <v>40</v>
      </c>
      <c r="G42" s="42">
        <v>30.98</v>
      </c>
      <c r="H42" s="41">
        <f t="shared" si="0"/>
        <v>30.98</v>
      </c>
      <c r="I42" s="56">
        <f t="shared" si="1"/>
        <v>1239</v>
      </c>
      <c r="J42" s="57"/>
      <c r="K42" s="56">
        <f>ROUND(F42*J42,0)</f>
        <v>0</v>
      </c>
      <c r="L42" s="53"/>
    </row>
    <row r="43" ht="20.1" customHeight="1" spans="1:12">
      <c r="A43" s="38" t="s">
        <v>172</v>
      </c>
      <c r="B43" s="39" t="s">
        <v>173</v>
      </c>
      <c r="C43" s="40" t="s">
        <v>174</v>
      </c>
      <c r="D43" s="40"/>
      <c r="E43" s="36" t="s">
        <v>33</v>
      </c>
      <c r="F43" s="37"/>
      <c r="G43" s="42">
        <v>0</v>
      </c>
      <c r="H43" s="41">
        <f t="shared" si="0"/>
        <v>0</v>
      </c>
      <c r="I43" s="56">
        <f t="shared" si="1"/>
        <v>0</v>
      </c>
      <c r="J43" s="54">
        <f>ROUND(H43*报价汇总表7!$C$8,2)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ROUND(H44*报价汇总表7!$C$8,2)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ROUND(H45*报价汇总表7!$C$8,2)</f>
        <v>0</v>
      </c>
      <c r="K45" s="56"/>
      <c r="L45" s="53"/>
    </row>
    <row r="46" ht="69.95" customHeight="1" spans="1:12">
      <c r="A46" s="38" t="s">
        <v>61</v>
      </c>
      <c r="B46" s="39" t="s">
        <v>180</v>
      </c>
      <c r="C46" s="40" t="s">
        <v>181</v>
      </c>
      <c r="D46" s="40" t="s">
        <v>182</v>
      </c>
      <c r="E46" s="36" t="s">
        <v>57</v>
      </c>
      <c r="F46" s="37">
        <v>5000</v>
      </c>
      <c r="G46" s="42">
        <v>21.64</v>
      </c>
      <c r="H46" s="41">
        <f t="shared" si="0"/>
        <v>21.64</v>
      </c>
      <c r="I46" s="56">
        <f t="shared" si="1"/>
        <v>108200</v>
      </c>
      <c r="J46" s="57"/>
      <c r="K46" s="56">
        <f>ROUND(F46*J46,0)</f>
        <v>0</v>
      </c>
      <c r="L46" s="53"/>
    </row>
    <row r="47" ht="69.95" customHeight="1" spans="1:12">
      <c r="A47" s="38" t="s">
        <v>66</v>
      </c>
      <c r="B47" s="39" t="s">
        <v>183</v>
      </c>
      <c r="C47" s="40" t="s">
        <v>184</v>
      </c>
      <c r="D47" s="40" t="s">
        <v>182</v>
      </c>
      <c r="E47" s="36" t="s">
        <v>57</v>
      </c>
      <c r="F47" s="37">
        <v>4600</v>
      </c>
      <c r="G47" s="42">
        <v>6.7</v>
      </c>
      <c r="H47" s="41">
        <f t="shared" si="0"/>
        <v>6.7</v>
      </c>
      <c r="I47" s="56">
        <f t="shared" si="1"/>
        <v>30820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ROUND(H48*报价汇总表7!$C$8,2)</f>
        <v>0</v>
      </c>
      <c r="K48" s="56"/>
      <c r="L48" s="53"/>
    </row>
    <row r="49" ht="80.1" customHeight="1" spans="1:12">
      <c r="A49" s="38" t="s">
        <v>61</v>
      </c>
      <c r="B49" s="39" t="s">
        <v>187</v>
      </c>
      <c r="C49" s="40" t="s">
        <v>181</v>
      </c>
      <c r="D49" s="40" t="s">
        <v>188</v>
      </c>
      <c r="E49" s="36" t="s">
        <v>57</v>
      </c>
      <c r="F49" s="37">
        <v>1500</v>
      </c>
      <c r="G49" s="42">
        <v>31.2</v>
      </c>
      <c r="H49" s="41">
        <f t="shared" si="0"/>
        <v>31.2</v>
      </c>
      <c r="I49" s="56">
        <f t="shared" si="1"/>
        <v>46800</v>
      </c>
      <c r="J49" s="57"/>
      <c r="K49" s="56">
        <f>ROUND(F49*J49,0)</f>
        <v>0</v>
      </c>
      <c r="L49" s="53"/>
    </row>
    <row r="50" ht="80.1" customHeight="1" spans="1:12">
      <c r="A50" s="38" t="s">
        <v>66</v>
      </c>
      <c r="B50" s="39" t="s">
        <v>189</v>
      </c>
      <c r="C50" s="40" t="s">
        <v>184</v>
      </c>
      <c r="D50" s="40" t="s">
        <v>188</v>
      </c>
      <c r="E50" s="36" t="s">
        <v>57</v>
      </c>
      <c r="F50" s="37">
        <v>800</v>
      </c>
      <c r="G50" s="42">
        <v>18.65</v>
      </c>
      <c r="H50" s="41">
        <f t="shared" si="0"/>
        <v>18.65</v>
      </c>
      <c r="I50" s="56">
        <f t="shared" si="1"/>
        <v>14920</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ROUND(H51*报价汇总表7!$C$8,2)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ROUND(H52*报价汇总表7!$C$8,2)</f>
        <v>0</v>
      </c>
      <c r="K52" s="56"/>
      <c r="L52" s="53"/>
    </row>
    <row r="53" ht="30" customHeight="1" spans="1:12">
      <c r="A53" s="38" t="s">
        <v>45</v>
      </c>
      <c r="B53" s="39" t="s">
        <v>197</v>
      </c>
      <c r="C53" s="40" t="s">
        <v>198</v>
      </c>
      <c r="D53" s="40" t="s">
        <v>199</v>
      </c>
      <c r="E53" s="36" t="s">
        <v>200</v>
      </c>
      <c r="F53" s="37">
        <v>120000</v>
      </c>
      <c r="G53" s="42">
        <v>0.98</v>
      </c>
      <c r="H53" s="41">
        <f t="shared" si="0"/>
        <v>0.98</v>
      </c>
      <c r="I53" s="56">
        <f t="shared" si="1"/>
        <v>117600</v>
      </c>
      <c r="J53" s="57"/>
      <c r="K53" s="56">
        <f>ROUND(F53*J53,0)</f>
        <v>0</v>
      </c>
      <c r="L53" s="53"/>
    </row>
    <row r="54" ht="30" customHeight="1" spans="1:12">
      <c r="A54" s="38" t="s">
        <v>49</v>
      </c>
      <c r="B54" s="39" t="s">
        <v>201</v>
      </c>
      <c r="C54" s="40" t="s">
        <v>202</v>
      </c>
      <c r="D54" s="40" t="s">
        <v>199</v>
      </c>
      <c r="E54" s="36" t="s">
        <v>200</v>
      </c>
      <c r="F54" s="37">
        <v>49000</v>
      </c>
      <c r="G54" s="42">
        <v>1.37</v>
      </c>
      <c r="H54" s="41">
        <f t="shared" si="0"/>
        <v>1.37</v>
      </c>
      <c r="I54" s="56">
        <f t="shared" si="1"/>
        <v>67130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ROUND(H55*报价汇总表7!$C$8,2)</f>
        <v>0</v>
      </c>
      <c r="K55" s="56"/>
      <c r="L55" s="53"/>
    </row>
    <row r="56" ht="20.1" customHeight="1" spans="1:12">
      <c r="A56" s="38" t="s">
        <v>207</v>
      </c>
      <c r="B56" s="39" t="s">
        <v>208</v>
      </c>
      <c r="C56" s="40" t="s">
        <v>209</v>
      </c>
      <c r="D56" s="40" t="s">
        <v>210</v>
      </c>
      <c r="E56" s="36" t="s">
        <v>57</v>
      </c>
      <c r="F56" s="37">
        <v>1300</v>
      </c>
      <c r="G56" s="42">
        <v>3.7</v>
      </c>
      <c r="H56" s="41">
        <f t="shared" si="0"/>
        <v>3.7</v>
      </c>
      <c r="I56" s="56">
        <f t="shared" si="1"/>
        <v>4810</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ROUND(H57*报价汇总表7!$C$8,2)</f>
        <v>0</v>
      </c>
      <c r="K57" s="56"/>
      <c r="L57" s="53"/>
    </row>
    <row r="58" ht="60" customHeight="1" spans="1:12">
      <c r="A58" s="38" t="s">
        <v>214</v>
      </c>
      <c r="B58" s="39" t="s">
        <v>215</v>
      </c>
      <c r="C58" s="40" t="s">
        <v>216</v>
      </c>
      <c r="D58" s="40" t="s">
        <v>217</v>
      </c>
      <c r="E58" s="36" t="s">
        <v>57</v>
      </c>
      <c r="F58" s="37">
        <v>2300</v>
      </c>
      <c r="G58" s="42">
        <v>7.57</v>
      </c>
      <c r="H58" s="41">
        <f t="shared" si="0"/>
        <v>7.57</v>
      </c>
      <c r="I58" s="56">
        <f t="shared" si="1"/>
        <v>17411</v>
      </c>
      <c r="J58" s="57"/>
      <c r="K58" s="56">
        <f>ROUND(F58*J58,0)</f>
        <v>0</v>
      </c>
      <c r="L58" s="53"/>
    </row>
    <row r="59" ht="69.95" customHeight="1" spans="1:12">
      <c r="A59" s="38" t="s">
        <v>218</v>
      </c>
      <c r="B59" s="39" t="s">
        <v>219</v>
      </c>
      <c r="C59" s="40" t="s">
        <v>220</v>
      </c>
      <c r="D59" s="40" t="s">
        <v>221</v>
      </c>
      <c r="E59" s="36" t="s">
        <v>57</v>
      </c>
      <c r="F59" s="37"/>
      <c r="G59" s="42">
        <v>8.75</v>
      </c>
      <c r="H59" s="41">
        <f t="shared" si="0"/>
        <v>8.75</v>
      </c>
      <c r="I59" s="56">
        <f t="shared" si="1"/>
        <v>0</v>
      </c>
      <c r="J59" s="54">
        <f>ROUND(H59*报价汇总表7!$C$8,2)</f>
        <v>0</v>
      </c>
      <c r="K59" s="56"/>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ROUND(H60*报价汇总表7!$C$8,2)</f>
        <v>0</v>
      </c>
      <c r="K60" s="56"/>
      <c r="L60" s="53"/>
    </row>
    <row r="61" ht="39.95" customHeight="1" spans="1:12">
      <c r="A61" s="38" t="s">
        <v>226</v>
      </c>
      <c r="B61" s="39" t="s">
        <v>227</v>
      </c>
      <c r="C61" s="40" t="s">
        <v>228</v>
      </c>
      <c r="D61" s="40" t="s">
        <v>229</v>
      </c>
      <c r="E61" s="36" t="s">
        <v>57</v>
      </c>
      <c r="F61" s="37"/>
      <c r="G61" s="42">
        <v>325.62</v>
      </c>
      <c r="H61" s="41">
        <f t="shared" si="0"/>
        <v>325.62</v>
      </c>
      <c r="I61" s="56">
        <f t="shared" si="1"/>
        <v>0</v>
      </c>
      <c r="J61" s="54">
        <f>ROUND(H61*报价汇总表7!$C$8,2)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ROUND(H62*报价汇总表7!$C$8,2)</f>
        <v>0</v>
      </c>
      <c r="K62" s="56"/>
      <c r="L62" s="53"/>
    </row>
    <row r="63" ht="39.95" customHeight="1" spans="1:12">
      <c r="A63" s="38" t="s">
        <v>234</v>
      </c>
      <c r="B63" s="39" t="s">
        <v>235</v>
      </c>
      <c r="C63" s="40" t="s">
        <v>236</v>
      </c>
      <c r="D63" s="40" t="s">
        <v>233</v>
      </c>
      <c r="E63" s="36" t="s">
        <v>57</v>
      </c>
      <c r="F63" s="37"/>
      <c r="G63" s="42">
        <v>76.6</v>
      </c>
      <c r="H63" s="41">
        <f t="shared" si="0"/>
        <v>76.6</v>
      </c>
      <c r="I63" s="56">
        <f t="shared" si="1"/>
        <v>0</v>
      </c>
      <c r="J63" s="54">
        <f>ROUND(H63*报价汇总表7!$C$8,2)</f>
        <v>0</v>
      </c>
      <c r="K63" s="56"/>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ROUND(H64*报价汇总表7!$C$8,2)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ROUND(H65*报价汇总表7!$C$8,2)</f>
        <v>0</v>
      </c>
      <c r="K65" s="56"/>
      <c r="L65" s="53"/>
    </row>
    <row r="66" ht="30" customHeight="1" spans="1:12">
      <c r="A66" s="38" t="s">
        <v>244</v>
      </c>
      <c r="B66" s="39" t="s">
        <v>245</v>
      </c>
      <c r="C66" s="40" t="s">
        <v>246</v>
      </c>
      <c r="D66" s="40" t="s">
        <v>247</v>
      </c>
      <c r="E66" s="36" t="s">
        <v>57</v>
      </c>
      <c r="F66" s="37">
        <v>50</v>
      </c>
      <c r="G66" s="42">
        <v>50.72</v>
      </c>
      <c r="H66" s="41">
        <f t="shared" si="0"/>
        <v>50.72</v>
      </c>
      <c r="I66" s="56">
        <f t="shared" si="1"/>
        <v>2536</v>
      </c>
      <c r="J66" s="57"/>
      <c r="K66" s="56">
        <f>ROUND(F66*J66,0)</f>
        <v>0</v>
      </c>
      <c r="L66" s="53"/>
    </row>
    <row r="67" ht="30" customHeight="1" spans="1:12">
      <c r="A67" s="38" t="s">
        <v>248</v>
      </c>
      <c r="B67" s="39" t="s">
        <v>249</v>
      </c>
      <c r="C67" s="40" t="s">
        <v>250</v>
      </c>
      <c r="D67" s="40" t="s">
        <v>247</v>
      </c>
      <c r="E67" s="36" t="s">
        <v>57</v>
      </c>
      <c r="F67" s="37">
        <v>160</v>
      </c>
      <c r="G67" s="42">
        <v>60.28</v>
      </c>
      <c r="H67" s="41">
        <f t="shared" si="0"/>
        <v>60.28</v>
      </c>
      <c r="I67" s="56">
        <f t="shared" si="1"/>
        <v>9645</v>
      </c>
      <c r="J67" s="57"/>
      <c r="K67" s="56">
        <f>ROUND(F67*J67,0)</f>
        <v>0</v>
      </c>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ROUND(H68*报价汇总表7!$C$8,2)</f>
        <v>0</v>
      </c>
      <c r="K68" s="56"/>
      <c r="L68" s="53"/>
    </row>
    <row r="69" ht="30" customHeight="1" spans="1:12">
      <c r="A69" s="38" t="s">
        <v>254</v>
      </c>
      <c r="B69" s="39" t="s">
        <v>255</v>
      </c>
      <c r="C69" s="40" t="s">
        <v>256</v>
      </c>
      <c r="D69" s="40" t="s">
        <v>247</v>
      </c>
      <c r="E69" s="36" t="s">
        <v>57</v>
      </c>
      <c r="F69" s="37">
        <v>2500</v>
      </c>
      <c r="G69" s="42">
        <v>34.33</v>
      </c>
      <c r="H69" s="41">
        <f t="shared" si="0"/>
        <v>34.33</v>
      </c>
      <c r="I69" s="56">
        <f t="shared" si="1"/>
        <v>85825</v>
      </c>
      <c r="J69" s="57"/>
      <c r="K69" s="56">
        <f>ROUND(F69*J69,0)</f>
        <v>0</v>
      </c>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ROUND(H70*报价汇总表7!$C$8,2)</f>
        <v>0</v>
      </c>
      <c r="K70" s="56"/>
      <c r="L70" s="53"/>
    </row>
    <row r="71" ht="20.1" customHeight="1" spans="1:12">
      <c r="A71" s="38" t="s">
        <v>260</v>
      </c>
      <c r="B71" s="39" t="s">
        <v>261</v>
      </c>
      <c r="C71" s="40" t="s">
        <v>262</v>
      </c>
      <c r="D71" s="40" t="s">
        <v>263</v>
      </c>
      <c r="E71" s="36" t="s">
        <v>57</v>
      </c>
      <c r="F71" s="37">
        <v>1600</v>
      </c>
      <c r="G71" s="42">
        <v>110.95</v>
      </c>
      <c r="H71" s="41">
        <f t="shared" ref="H71:H134" si="2">ROUND(G71,2)</f>
        <v>110.95</v>
      </c>
      <c r="I71" s="56">
        <f t="shared" ref="I71:I134" si="3">ROUND(F71*H71,0)</f>
        <v>177520</v>
      </c>
      <c r="J71" s="57"/>
      <c r="K71" s="56">
        <f>ROUND(F71*J71,0)</f>
        <v>0</v>
      </c>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ROUND(H72*报价汇总表7!$C$8,2)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ROUND(H73*报价汇总表7!$C$8,2)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ROUND(H74*报价汇总表7!$C$8,2)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ROUND(H75*报价汇总表7!$C$8,2)</f>
        <v>0</v>
      </c>
      <c r="K75" s="56"/>
      <c r="L75" s="53"/>
    </row>
    <row r="76" ht="39.95" customHeight="1" spans="1:12">
      <c r="A76" s="38" t="s">
        <v>45</v>
      </c>
      <c r="B76" s="39" t="s">
        <v>277</v>
      </c>
      <c r="C76" s="40" t="s">
        <v>278</v>
      </c>
      <c r="D76" s="40" t="s">
        <v>279</v>
      </c>
      <c r="E76" s="36" t="s">
        <v>57</v>
      </c>
      <c r="F76" s="37"/>
      <c r="G76" s="42">
        <v>97.1</v>
      </c>
      <c r="H76" s="41">
        <f t="shared" si="2"/>
        <v>97.1</v>
      </c>
      <c r="I76" s="56">
        <f t="shared" si="3"/>
        <v>0</v>
      </c>
      <c r="J76" s="54">
        <f>ROUND(H76*报价汇总表7!$C$8,2)</f>
        <v>0</v>
      </c>
      <c r="K76" s="56"/>
      <c r="L76" s="53"/>
    </row>
    <row r="77" ht="30" customHeight="1" spans="1:12">
      <c r="A77" s="38" t="s">
        <v>49</v>
      </c>
      <c r="B77" s="39" t="s">
        <v>280</v>
      </c>
      <c r="C77" s="40" t="s">
        <v>281</v>
      </c>
      <c r="D77" s="40" t="s">
        <v>282</v>
      </c>
      <c r="E77" s="36" t="s">
        <v>57</v>
      </c>
      <c r="F77" s="37">
        <v>10</v>
      </c>
      <c r="G77" s="42">
        <v>143.9</v>
      </c>
      <c r="H77" s="41">
        <f t="shared" si="2"/>
        <v>143.9</v>
      </c>
      <c r="I77" s="56">
        <f t="shared" si="3"/>
        <v>1439</v>
      </c>
      <c r="J77" s="57"/>
      <c r="K77" s="56">
        <f>ROUND(F77*J77,0)</f>
        <v>0</v>
      </c>
      <c r="L77" s="53"/>
    </row>
    <row r="78" ht="30" customHeight="1" spans="1:12">
      <c r="A78" s="38" t="s">
        <v>190</v>
      </c>
      <c r="B78" s="39" t="s">
        <v>283</v>
      </c>
      <c r="C78" s="40" t="s">
        <v>284</v>
      </c>
      <c r="D78" s="40" t="s">
        <v>282</v>
      </c>
      <c r="E78" s="36" t="s">
        <v>57</v>
      </c>
      <c r="F78" s="37">
        <v>100</v>
      </c>
      <c r="G78" s="42">
        <v>110.7</v>
      </c>
      <c r="H78" s="41">
        <f t="shared" si="2"/>
        <v>110.7</v>
      </c>
      <c r="I78" s="56">
        <f t="shared" si="3"/>
        <v>11070</v>
      </c>
      <c r="J78" s="57"/>
      <c r="K78" s="56">
        <f>ROUND(F78*J78,0)</f>
        <v>0</v>
      </c>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ROUND(H79*报价汇总表7!$C$8,2)</f>
        <v>0</v>
      </c>
      <c r="K79" s="56"/>
      <c r="L79" s="53"/>
    </row>
    <row r="80" ht="60" customHeight="1" spans="1:12">
      <c r="A80" s="38" t="s">
        <v>289</v>
      </c>
      <c r="B80" s="39" t="s">
        <v>290</v>
      </c>
      <c r="C80" s="40" t="s">
        <v>291</v>
      </c>
      <c r="D80" s="40" t="s">
        <v>292</v>
      </c>
      <c r="E80" s="36" t="s">
        <v>41</v>
      </c>
      <c r="F80" s="37"/>
      <c r="G80" s="42">
        <v>11.07</v>
      </c>
      <c r="H80" s="41">
        <f t="shared" si="2"/>
        <v>11.07</v>
      </c>
      <c r="I80" s="56">
        <f t="shared" si="3"/>
        <v>0</v>
      </c>
      <c r="J80" s="54">
        <f>ROUND(H80*报价汇总表7!$C$8,2)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ROUND(H81*报价汇总表7!$C$8,2)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ROUND(H82*报价汇总表7!$C$8,2)</f>
        <v>0</v>
      </c>
      <c r="K82" s="56"/>
      <c r="L82" s="53"/>
    </row>
    <row r="83" ht="50.1" customHeight="1" spans="1:12">
      <c r="A83" s="38" t="s">
        <v>49</v>
      </c>
      <c r="B83" s="39" t="s">
        <v>300</v>
      </c>
      <c r="C83" s="40" t="s">
        <v>301</v>
      </c>
      <c r="D83" s="40" t="s">
        <v>298</v>
      </c>
      <c r="E83" s="36" t="s">
        <v>299</v>
      </c>
      <c r="F83" s="37"/>
      <c r="G83" s="42">
        <v>599.78</v>
      </c>
      <c r="H83" s="41">
        <f t="shared" si="2"/>
        <v>599.78</v>
      </c>
      <c r="I83" s="56">
        <f t="shared" si="3"/>
        <v>0</v>
      </c>
      <c r="J83" s="54">
        <f>ROUND(H83*报价汇总表7!$C$8,2)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ROUND(H84*报价汇总表7!$C$8,2)</f>
        <v>0</v>
      </c>
      <c r="K84" s="56"/>
      <c r="L84" s="53"/>
    </row>
    <row r="85" ht="30" customHeight="1" spans="1:12">
      <c r="A85" s="38" t="s">
        <v>304</v>
      </c>
      <c r="B85" s="39" t="s">
        <v>305</v>
      </c>
      <c r="C85" s="40" t="s">
        <v>306</v>
      </c>
      <c r="D85" s="40" t="s">
        <v>298</v>
      </c>
      <c r="E85" s="36" t="s">
        <v>299</v>
      </c>
      <c r="F85" s="37">
        <v>50</v>
      </c>
      <c r="G85" s="42">
        <v>400.8</v>
      </c>
      <c r="H85" s="41">
        <f t="shared" si="2"/>
        <v>400.8</v>
      </c>
      <c r="I85" s="56">
        <f t="shared" si="3"/>
        <v>20040</v>
      </c>
      <c r="J85" s="57"/>
      <c r="K85" s="56">
        <f>ROUND(F85*J85,0)</f>
        <v>0</v>
      </c>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ROUND(H86*报价汇总表7!$C$8,2)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ROUND(H87*报价汇总表7!$C$8,2)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ROUND(H88*报价汇总表7!$C$8,2)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ROUND(H89*报价汇总表7!$C$8,2)</f>
        <v>0</v>
      </c>
      <c r="K89" s="56"/>
      <c r="L89" s="53"/>
    </row>
    <row r="90" ht="50.1" customHeight="1" spans="1:12">
      <c r="A90" s="38" t="s">
        <v>61</v>
      </c>
      <c r="B90" s="39" t="s">
        <v>317</v>
      </c>
      <c r="C90" s="40" t="s">
        <v>318</v>
      </c>
      <c r="D90" s="40" t="s">
        <v>319</v>
      </c>
      <c r="E90" s="36" t="s">
        <v>299</v>
      </c>
      <c r="F90" s="37">
        <v>10</v>
      </c>
      <c r="G90" s="42">
        <v>434.62</v>
      </c>
      <c r="H90" s="41">
        <f t="shared" si="2"/>
        <v>434.62</v>
      </c>
      <c r="I90" s="56">
        <f t="shared" si="3"/>
        <v>4346</v>
      </c>
      <c r="J90" s="57"/>
      <c r="K90" s="56">
        <f>ROUND(F90*J90,0)</f>
        <v>0</v>
      </c>
      <c r="L90" s="53"/>
    </row>
    <row r="91" ht="50.1" customHeight="1" spans="1:12">
      <c r="A91" s="38" t="s">
        <v>66</v>
      </c>
      <c r="B91" s="39" t="s">
        <v>320</v>
      </c>
      <c r="C91" s="40" t="s">
        <v>321</v>
      </c>
      <c r="D91" s="40" t="s">
        <v>322</v>
      </c>
      <c r="E91" s="36" t="s">
        <v>299</v>
      </c>
      <c r="F91" s="37">
        <v>10</v>
      </c>
      <c r="G91" s="42">
        <v>449.34</v>
      </c>
      <c r="H91" s="41">
        <f t="shared" si="2"/>
        <v>449.34</v>
      </c>
      <c r="I91" s="56">
        <f t="shared" si="3"/>
        <v>4493</v>
      </c>
      <c r="J91" s="57"/>
      <c r="K91" s="56">
        <f>ROUND(F91*J91,0)</f>
        <v>0</v>
      </c>
      <c r="L91" s="53"/>
    </row>
    <row r="92" ht="39.95" customHeight="1" spans="1:12">
      <c r="A92" s="38" t="s">
        <v>323</v>
      </c>
      <c r="B92" s="39" t="s">
        <v>324</v>
      </c>
      <c r="C92" s="40" t="s">
        <v>325</v>
      </c>
      <c r="D92" s="40" t="s">
        <v>326</v>
      </c>
      <c r="E92" s="36" t="s">
        <v>57</v>
      </c>
      <c r="F92" s="37"/>
      <c r="G92" s="42">
        <v>413.5</v>
      </c>
      <c r="H92" s="41">
        <f t="shared" si="2"/>
        <v>413.5</v>
      </c>
      <c r="I92" s="56">
        <f t="shared" si="3"/>
        <v>0</v>
      </c>
      <c r="J92" s="54">
        <f>ROUND(H92*报价汇总表7!$C$8,2)</f>
        <v>0</v>
      </c>
      <c r="K92" s="56"/>
      <c r="L92" s="53"/>
    </row>
    <row r="93" ht="39.95" customHeight="1" spans="1:12">
      <c r="A93" s="38" t="s">
        <v>327</v>
      </c>
      <c r="B93" s="39" t="s">
        <v>328</v>
      </c>
      <c r="C93" s="40" t="s">
        <v>329</v>
      </c>
      <c r="D93" s="40" t="s">
        <v>326</v>
      </c>
      <c r="E93" s="36" t="s">
        <v>57</v>
      </c>
      <c r="F93" s="37"/>
      <c r="G93" s="42">
        <v>405.57</v>
      </c>
      <c r="H93" s="41">
        <f t="shared" si="2"/>
        <v>405.57</v>
      </c>
      <c r="I93" s="56">
        <f t="shared" si="3"/>
        <v>0</v>
      </c>
      <c r="J93" s="54">
        <f>ROUND(H93*报价汇总表7!$C$8,2)</f>
        <v>0</v>
      </c>
      <c r="K93" s="56"/>
      <c r="L93" s="53"/>
    </row>
    <row r="94" ht="60" customHeight="1" spans="1:12">
      <c r="A94" s="38" t="s">
        <v>49</v>
      </c>
      <c r="B94" s="39" t="s">
        <v>330</v>
      </c>
      <c r="C94" s="40" t="s">
        <v>331</v>
      </c>
      <c r="D94" s="40" t="s">
        <v>332</v>
      </c>
      <c r="E94" s="36" t="s">
        <v>41</v>
      </c>
      <c r="F94" s="37">
        <v>10</v>
      </c>
      <c r="G94" s="42">
        <v>7.5</v>
      </c>
      <c r="H94" s="41">
        <f t="shared" si="2"/>
        <v>7.5</v>
      </c>
      <c r="I94" s="56">
        <f t="shared" si="3"/>
        <v>75</v>
      </c>
      <c r="J94" s="57"/>
      <c r="K94" s="56">
        <f>ROUND(F94*J94,0)</f>
        <v>0</v>
      </c>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ROUND(H95*报价汇总表7!$C$8,2)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ROUND(H96*报价汇总表7!$C$8,2)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ROUND(H97*报价汇总表7!$C$8,2)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ROUND(H98*报价汇总表7!$C$8,2)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ROUND(H99*报价汇总表7!$C$8,2)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ROUND(H100*报价汇总表7!$C$8,2)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ROUND(H101*报价汇总表7!$C$8,2)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ROUND(H102*报价汇总表7!$C$8,2)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ROUND(H103*报价汇总表7!$C$8,2)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ROUND(H104*报价汇总表7!$C$8,2)</f>
        <v>0</v>
      </c>
      <c r="K104" s="56"/>
      <c r="L104" s="53"/>
    </row>
    <row r="105" ht="69.95" customHeight="1" spans="1:12">
      <c r="A105" s="38" t="s">
        <v>61</v>
      </c>
      <c r="B105" s="39" t="s">
        <v>360</v>
      </c>
      <c r="C105" s="40" t="s">
        <v>361</v>
      </c>
      <c r="D105" s="40" t="s">
        <v>362</v>
      </c>
      <c r="E105" s="36" t="s">
        <v>57</v>
      </c>
      <c r="F105" s="37"/>
      <c r="G105" s="42">
        <v>315</v>
      </c>
      <c r="H105" s="41">
        <f t="shared" si="2"/>
        <v>315</v>
      </c>
      <c r="I105" s="56">
        <f t="shared" si="3"/>
        <v>0</v>
      </c>
      <c r="J105" s="54">
        <f>ROUND(H105*报价汇总表7!$C$8,2)</f>
        <v>0</v>
      </c>
      <c r="K105" s="56"/>
      <c r="L105" s="53"/>
    </row>
    <row r="106" ht="69.95" customHeight="1" spans="1:12">
      <c r="A106" s="38" t="s">
        <v>66</v>
      </c>
      <c r="B106" s="39" t="s">
        <v>363</v>
      </c>
      <c r="C106" s="40" t="s">
        <v>364</v>
      </c>
      <c r="D106" s="40" t="s">
        <v>362</v>
      </c>
      <c r="E106" s="36" t="s">
        <v>57</v>
      </c>
      <c r="F106" s="37"/>
      <c r="G106" s="42">
        <v>320</v>
      </c>
      <c r="H106" s="41">
        <f t="shared" si="2"/>
        <v>320</v>
      </c>
      <c r="I106" s="56">
        <f t="shared" si="3"/>
        <v>0</v>
      </c>
      <c r="J106" s="54">
        <f>ROUND(H106*报价汇总表7!$C$8,2)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ROUND(H107*报价汇总表7!$C$8,2)</f>
        <v>0</v>
      </c>
      <c r="K107" s="56"/>
      <c r="L107" s="53"/>
    </row>
    <row r="108" ht="50.1" customHeight="1" spans="1:12">
      <c r="A108" s="38" t="s">
        <v>61</v>
      </c>
      <c r="B108" s="39" t="s">
        <v>367</v>
      </c>
      <c r="C108" s="40" t="s">
        <v>368</v>
      </c>
      <c r="D108" s="40" t="s">
        <v>369</v>
      </c>
      <c r="E108" s="36" t="s">
        <v>57</v>
      </c>
      <c r="F108" s="37">
        <v>80</v>
      </c>
      <c r="G108" s="42">
        <v>222.3266086579</v>
      </c>
      <c r="H108" s="41">
        <f t="shared" si="2"/>
        <v>222.33</v>
      </c>
      <c r="I108" s="56">
        <f t="shared" si="3"/>
        <v>17786</v>
      </c>
      <c r="J108" s="57"/>
      <c r="K108" s="56">
        <f>ROUND(F108*J108,0)</f>
        <v>0</v>
      </c>
      <c r="L108" s="53" t="s">
        <v>117</v>
      </c>
    </row>
    <row r="109" ht="50.1" customHeight="1" spans="1:12">
      <c r="A109" s="38" t="s">
        <v>66</v>
      </c>
      <c r="B109" s="39" t="s">
        <v>370</v>
      </c>
      <c r="C109" s="40" t="s">
        <v>371</v>
      </c>
      <c r="D109" s="40" t="s">
        <v>369</v>
      </c>
      <c r="E109" s="36" t="s">
        <v>57</v>
      </c>
      <c r="F109" s="37"/>
      <c r="G109" s="42">
        <v>222.3252673768</v>
      </c>
      <c r="H109" s="41">
        <f t="shared" si="2"/>
        <v>222.33</v>
      </c>
      <c r="I109" s="56">
        <f t="shared" si="3"/>
        <v>0</v>
      </c>
      <c r="J109" s="54">
        <f>ROUND(H109*报价汇总表7!$C$8,2)</f>
        <v>0</v>
      </c>
      <c r="K109" s="56"/>
      <c r="L109" s="53" t="s">
        <v>113</v>
      </c>
    </row>
    <row r="110" ht="50.1" customHeight="1" spans="1:12">
      <c r="A110" s="38" t="s">
        <v>372</v>
      </c>
      <c r="B110" s="39" t="s">
        <v>373</v>
      </c>
      <c r="C110" s="40" t="s">
        <v>374</v>
      </c>
      <c r="D110" s="40" t="s">
        <v>369</v>
      </c>
      <c r="E110" s="36" t="s">
        <v>57</v>
      </c>
      <c r="F110" s="37"/>
      <c r="G110" s="42">
        <v>222.3268642104</v>
      </c>
      <c r="H110" s="41">
        <f t="shared" si="2"/>
        <v>222.33</v>
      </c>
      <c r="I110" s="56">
        <f t="shared" si="3"/>
        <v>0</v>
      </c>
      <c r="J110" s="54">
        <f>ROUND(H110*报价汇总表7!$C$8,2)</f>
        <v>0</v>
      </c>
      <c r="K110" s="56"/>
      <c r="L110" s="53" t="s">
        <v>375</v>
      </c>
    </row>
    <row r="111" ht="30" customHeight="1" spans="1:12">
      <c r="A111" s="38" t="s">
        <v>376</v>
      </c>
      <c r="B111" s="39" t="s">
        <v>377</v>
      </c>
      <c r="C111" s="40" t="s">
        <v>378</v>
      </c>
      <c r="D111" s="40" t="s">
        <v>379</v>
      </c>
      <c r="E111" s="36" t="s">
        <v>168</v>
      </c>
      <c r="F111" s="37">
        <v>3000</v>
      </c>
      <c r="G111" s="42">
        <v>0.86129161</v>
      </c>
      <c r="H111" s="41">
        <f t="shared" si="2"/>
        <v>0.86</v>
      </c>
      <c r="I111" s="56">
        <f t="shared" si="3"/>
        <v>2580</v>
      </c>
      <c r="J111" s="57"/>
      <c r="K111" s="56">
        <f>ROUND(F111*J111,0)</f>
        <v>0</v>
      </c>
      <c r="L111" s="53" t="s">
        <v>380</v>
      </c>
    </row>
    <row r="112" ht="50.1" customHeight="1" spans="1:12">
      <c r="A112" s="38" t="s">
        <v>381</v>
      </c>
      <c r="B112" s="39" t="s">
        <v>382</v>
      </c>
      <c r="C112" s="40" t="s">
        <v>383</v>
      </c>
      <c r="D112" s="40" t="s">
        <v>369</v>
      </c>
      <c r="E112" s="36" t="s">
        <v>57</v>
      </c>
      <c r="F112" s="37"/>
      <c r="G112" s="42">
        <v>222.325654976</v>
      </c>
      <c r="H112" s="41">
        <f t="shared" si="2"/>
        <v>222.33</v>
      </c>
      <c r="I112" s="56">
        <f t="shared" si="3"/>
        <v>0</v>
      </c>
      <c r="J112" s="54">
        <f>ROUND(H112*报价汇总表7!$C$8,2)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ROUND(H113*报价汇总表7!$C$8,2)</f>
        <v>0</v>
      </c>
      <c r="K113" s="56"/>
      <c r="L113" s="53"/>
    </row>
    <row r="114" ht="80.1" customHeight="1" spans="1:12">
      <c r="A114" s="38" t="s">
        <v>61</v>
      </c>
      <c r="B114" s="39" t="s">
        <v>387</v>
      </c>
      <c r="C114" s="40" t="s">
        <v>388</v>
      </c>
      <c r="D114" s="40" t="s">
        <v>389</v>
      </c>
      <c r="E114" s="36" t="s">
        <v>57</v>
      </c>
      <c r="F114" s="37"/>
      <c r="G114" s="42">
        <v>287.739027314</v>
      </c>
      <c r="H114" s="41">
        <f t="shared" si="2"/>
        <v>287.74</v>
      </c>
      <c r="I114" s="56">
        <f t="shared" si="3"/>
        <v>0</v>
      </c>
      <c r="J114" s="54">
        <f>ROUND(H114*报价汇总表7!$C$8,2)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ROUND(H115*报价汇总表7!$C$8,2)</f>
        <v>0</v>
      </c>
      <c r="K115" s="56"/>
      <c r="L115" s="53"/>
    </row>
    <row r="116" ht="39.95" customHeight="1" spans="1:12">
      <c r="A116" s="38" t="s">
        <v>61</v>
      </c>
      <c r="B116" s="39" t="s">
        <v>392</v>
      </c>
      <c r="C116" s="40" t="s">
        <v>393</v>
      </c>
      <c r="D116" s="40" t="s">
        <v>394</v>
      </c>
      <c r="E116" s="36" t="s">
        <v>57</v>
      </c>
      <c r="F116" s="37">
        <v>30</v>
      </c>
      <c r="G116" s="42">
        <v>247.4160960463</v>
      </c>
      <c r="H116" s="41">
        <f t="shared" si="2"/>
        <v>247.42</v>
      </c>
      <c r="I116" s="56">
        <f t="shared" si="3"/>
        <v>7423</v>
      </c>
      <c r="J116" s="57"/>
      <c r="K116" s="56">
        <f>ROUND(F116*J116,0)</f>
        <v>0</v>
      </c>
      <c r="L116" s="53" t="s">
        <v>117</v>
      </c>
    </row>
    <row r="117" ht="39.95" customHeight="1" spans="1:12">
      <c r="A117" s="38" t="s">
        <v>66</v>
      </c>
      <c r="B117" s="39" t="s">
        <v>395</v>
      </c>
      <c r="C117" s="40" t="s">
        <v>396</v>
      </c>
      <c r="D117" s="40" t="s">
        <v>394</v>
      </c>
      <c r="E117" s="36" t="s">
        <v>57</v>
      </c>
      <c r="F117" s="37">
        <v>10</v>
      </c>
      <c r="G117" s="42">
        <v>334.666232212</v>
      </c>
      <c r="H117" s="41">
        <f t="shared" si="2"/>
        <v>334.67</v>
      </c>
      <c r="I117" s="56">
        <f t="shared" si="3"/>
        <v>3347</v>
      </c>
      <c r="J117" s="57"/>
      <c r="K117" s="56">
        <f>ROUND(F117*J117,0)</f>
        <v>0</v>
      </c>
      <c r="L117" s="53" t="s">
        <v>117</v>
      </c>
    </row>
    <row r="118" ht="30" customHeight="1" spans="1:12">
      <c r="A118" s="38" t="s">
        <v>372</v>
      </c>
      <c r="B118" s="39" t="s">
        <v>397</v>
      </c>
      <c r="C118" s="40" t="s">
        <v>398</v>
      </c>
      <c r="D118" s="40" t="s">
        <v>399</v>
      </c>
      <c r="E118" s="36" t="s">
        <v>168</v>
      </c>
      <c r="F118" s="37">
        <v>600</v>
      </c>
      <c r="G118" s="42">
        <v>0.9793</v>
      </c>
      <c r="H118" s="41">
        <f t="shared" si="2"/>
        <v>0.98</v>
      </c>
      <c r="I118" s="56">
        <f t="shared" si="3"/>
        <v>588</v>
      </c>
      <c r="J118" s="57"/>
      <c r="K118" s="56">
        <f>ROUND(F118*J118,0)</f>
        <v>0</v>
      </c>
      <c r="L118" s="53" t="s">
        <v>400</v>
      </c>
    </row>
    <row r="119" ht="39.95" customHeight="1" spans="1:12">
      <c r="A119" s="38" t="s">
        <v>376</v>
      </c>
      <c r="B119" s="39" t="s">
        <v>401</v>
      </c>
      <c r="C119" s="40" t="s">
        <v>402</v>
      </c>
      <c r="D119" s="40" t="s">
        <v>394</v>
      </c>
      <c r="E119" s="36" t="s">
        <v>57</v>
      </c>
      <c r="F119" s="37"/>
      <c r="G119" s="42">
        <v>248.1679685276</v>
      </c>
      <c r="H119" s="41">
        <f t="shared" si="2"/>
        <v>248.17</v>
      </c>
      <c r="I119" s="56">
        <f t="shared" si="3"/>
        <v>0</v>
      </c>
      <c r="J119" s="54">
        <f>ROUND(H119*报价汇总表7!$C$8,2)</f>
        <v>0</v>
      </c>
      <c r="K119" s="56"/>
      <c r="L119" s="53" t="s">
        <v>375</v>
      </c>
    </row>
    <row r="120" ht="39.95" customHeight="1" spans="1:12">
      <c r="A120" s="38" t="s">
        <v>403</v>
      </c>
      <c r="B120" s="39" t="s">
        <v>404</v>
      </c>
      <c r="C120" s="40" t="s">
        <v>405</v>
      </c>
      <c r="D120" s="40" t="s">
        <v>394</v>
      </c>
      <c r="E120" s="36" t="s">
        <v>57</v>
      </c>
      <c r="F120" s="37"/>
      <c r="G120" s="42">
        <v>334.66888916</v>
      </c>
      <c r="H120" s="41">
        <f t="shared" si="2"/>
        <v>334.67</v>
      </c>
      <c r="I120" s="56">
        <f t="shared" si="3"/>
        <v>0</v>
      </c>
      <c r="J120" s="54">
        <f>ROUND(H120*报价汇总表7!$C$8,2)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ROUND(H121*报价汇总表7!$C$8,2)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ROUND(H122*报价汇总表7!$C$8,2)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ROUND(H123*报价汇总表7!$C$8,2)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ROUND(H124*报价汇总表7!$C$8,2)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ROUND(H125*报价汇总表7!$C$8,2)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ROUND(H126*报价汇总表7!$C$8,2)</f>
        <v>0</v>
      </c>
      <c r="K126" s="56"/>
      <c r="L126" s="53"/>
    </row>
    <row r="127" ht="69.95" customHeight="1" spans="1:12">
      <c r="A127" s="38" t="s">
        <v>61</v>
      </c>
      <c r="B127" s="39" t="s">
        <v>427</v>
      </c>
      <c r="C127" s="40" t="s">
        <v>428</v>
      </c>
      <c r="D127" s="40" t="s">
        <v>429</v>
      </c>
      <c r="E127" s="36" t="s">
        <v>57</v>
      </c>
      <c r="F127" s="37"/>
      <c r="G127" s="42">
        <v>325</v>
      </c>
      <c r="H127" s="41">
        <f t="shared" si="2"/>
        <v>325</v>
      </c>
      <c r="I127" s="56">
        <f t="shared" si="3"/>
        <v>0</v>
      </c>
      <c r="J127" s="54">
        <f>ROUND(H127*报价汇总表7!$C$8,2)</f>
        <v>0</v>
      </c>
      <c r="K127" s="56"/>
      <c r="L127" s="53"/>
    </row>
    <row r="128" ht="69.95" customHeight="1" spans="1:12">
      <c r="A128" s="38" t="s">
        <v>66</v>
      </c>
      <c r="B128" s="39" t="s">
        <v>430</v>
      </c>
      <c r="C128" s="40" t="s">
        <v>431</v>
      </c>
      <c r="D128" s="40" t="s">
        <v>429</v>
      </c>
      <c r="E128" s="36" t="s">
        <v>57</v>
      </c>
      <c r="F128" s="37"/>
      <c r="G128" s="42">
        <v>328</v>
      </c>
      <c r="H128" s="41">
        <f t="shared" si="2"/>
        <v>328</v>
      </c>
      <c r="I128" s="56">
        <f t="shared" si="3"/>
        <v>0</v>
      </c>
      <c r="J128" s="54">
        <f>ROUND(H128*报价汇总表7!$C$8,2)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ROUND(H129*报价汇总表7!$C$8,2)</f>
        <v>0</v>
      </c>
      <c r="K129" s="56"/>
      <c r="L129" s="53"/>
    </row>
    <row r="130" ht="69.95" customHeight="1" spans="1:12">
      <c r="A130" s="38" t="s">
        <v>61</v>
      </c>
      <c r="B130" s="39" t="s">
        <v>434</v>
      </c>
      <c r="C130" s="40" t="s">
        <v>435</v>
      </c>
      <c r="D130" s="40" t="s">
        <v>436</v>
      </c>
      <c r="E130" s="36" t="s">
        <v>57</v>
      </c>
      <c r="F130" s="37"/>
      <c r="G130" s="42">
        <v>286.3323817931</v>
      </c>
      <c r="H130" s="41">
        <f t="shared" si="2"/>
        <v>286.33</v>
      </c>
      <c r="I130" s="56">
        <f t="shared" si="3"/>
        <v>0</v>
      </c>
      <c r="J130" s="54">
        <f>ROUND(H130*报价汇总表7!$C$8,2)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ROUND(H131*报价汇总表7!$C$8,2)</f>
        <v>0</v>
      </c>
      <c r="K131" s="56"/>
      <c r="L131" s="53"/>
    </row>
    <row r="132" ht="50.1" customHeight="1" spans="1:12">
      <c r="A132" s="38" t="s">
        <v>61</v>
      </c>
      <c r="B132" s="39" t="s">
        <v>440</v>
      </c>
      <c r="C132" s="40" t="s">
        <v>441</v>
      </c>
      <c r="D132" s="40" t="s">
        <v>442</v>
      </c>
      <c r="E132" s="36" t="s">
        <v>57</v>
      </c>
      <c r="F132" s="37"/>
      <c r="G132" s="42">
        <v>222.3264763206</v>
      </c>
      <c r="H132" s="41">
        <f t="shared" si="2"/>
        <v>222.33</v>
      </c>
      <c r="I132" s="56">
        <f t="shared" si="3"/>
        <v>0</v>
      </c>
      <c r="J132" s="54">
        <f>ROUND(H132*报价汇总表7!$C$8,2)</f>
        <v>0</v>
      </c>
      <c r="K132" s="56"/>
      <c r="L132" s="53" t="s">
        <v>146</v>
      </c>
    </row>
    <row r="133" ht="50.1" customHeight="1" spans="1:12">
      <c r="A133" s="38" t="s">
        <v>66</v>
      </c>
      <c r="B133" s="39" t="s">
        <v>443</v>
      </c>
      <c r="C133" s="40" t="s">
        <v>444</v>
      </c>
      <c r="D133" s="40" t="s">
        <v>442</v>
      </c>
      <c r="E133" s="36" t="s">
        <v>57</v>
      </c>
      <c r="F133" s="37">
        <v>250</v>
      </c>
      <c r="G133" s="42">
        <v>222.3241285582</v>
      </c>
      <c r="H133" s="41">
        <f t="shared" si="2"/>
        <v>222.32</v>
      </c>
      <c r="I133" s="56">
        <f t="shared" si="3"/>
        <v>55580</v>
      </c>
      <c r="J133" s="57"/>
      <c r="K133" s="56">
        <f>ROUND(F133*J133,0)</f>
        <v>0</v>
      </c>
      <c r="L133" s="53" t="s">
        <v>437</v>
      </c>
    </row>
    <row r="134" ht="50.1" customHeight="1" spans="1:12">
      <c r="A134" s="38" t="s">
        <v>445</v>
      </c>
      <c r="B134" s="39" t="s">
        <v>446</v>
      </c>
      <c r="C134" s="40" t="s">
        <v>447</v>
      </c>
      <c r="D134" s="40" t="s">
        <v>442</v>
      </c>
      <c r="E134" s="36" t="s">
        <v>57</v>
      </c>
      <c r="F134" s="37"/>
      <c r="G134" s="42">
        <v>310.9363944528</v>
      </c>
      <c r="H134" s="41">
        <f t="shared" si="2"/>
        <v>310.94</v>
      </c>
      <c r="I134" s="56">
        <f t="shared" si="3"/>
        <v>0</v>
      </c>
      <c r="J134" s="54">
        <f>ROUND(H134*报价汇总表7!$C$8,2)</f>
        <v>0</v>
      </c>
      <c r="K134" s="56"/>
      <c r="L134" s="53" t="s">
        <v>437</v>
      </c>
    </row>
    <row r="135" ht="69.95" customHeight="1" spans="1:12">
      <c r="A135" s="38" t="s">
        <v>285</v>
      </c>
      <c r="B135" s="39" t="s">
        <v>448</v>
      </c>
      <c r="C135" s="40" t="s">
        <v>449</v>
      </c>
      <c r="D135" s="40" t="s">
        <v>429</v>
      </c>
      <c r="E135" s="36" t="s">
        <v>57</v>
      </c>
      <c r="F135" s="37"/>
      <c r="G135" s="42">
        <v>239.360651753</v>
      </c>
      <c r="H135" s="41">
        <f t="shared" ref="H135:H198" si="4">ROUND(G135,2)</f>
        <v>239.36</v>
      </c>
      <c r="I135" s="56">
        <f t="shared" ref="I135:I198" si="5">ROUND(F135*H135,0)</f>
        <v>0</v>
      </c>
      <c r="J135" s="54">
        <f>ROUND(H135*报价汇总表7!$C$8,2)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ROUND(H136*报价汇总表7!$C$8,2)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ROUND(H137*报价汇总表7!$C$8,2)</f>
        <v>0</v>
      </c>
      <c r="K137" s="56"/>
      <c r="L137" s="53"/>
    </row>
    <row r="138" ht="69.95" customHeight="1" spans="1:12">
      <c r="A138" s="38" t="s">
        <v>61</v>
      </c>
      <c r="B138" s="39" t="s">
        <v>455</v>
      </c>
      <c r="C138" s="40" t="s">
        <v>456</v>
      </c>
      <c r="D138" s="40" t="s">
        <v>457</v>
      </c>
      <c r="E138" s="36" t="s">
        <v>57</v>
      </c>
      <c r="F138" s="37"/>
      <c r="G138" s="42">
        <v>325</v>
      </c>
      <c r="H138" s="41">
        <f t="shared" si="4"/>
        <v>325</v>
      </c>
      <c r="I138" s="56">
        <f t="shared" si="5"/>
        <v>0</v>
      </c>
      <c r="J138" s="54">
        <f>ROUND(H138*报价汇总表7!$C$8,2)</f>
        <v>0</v>
      </c>
      <c r="K138" s="56"/>
      <c r="L138" s="53"/>
    </row>
    <row r="139" ht="69.95" customHeight="1" spans="1:12">
      <c r="A139" s="38" t="s">
        <v>66</v>
      </c>
      <c r="B139" s="39" t="s">
        <v>458</v>
      </c>
      <c r="C139" s="40" t="s">
        <v>459</v>
      </c>
      <c r="D139" s="40" t="s">
        <v>457</v>
      </c>
      <c r="E139" s="36" t="s">
        <v>57</v>
      </c>
      <c r="F139" s="37"/>
      <c r="G139" s="42">
        <v>328</v>
      </c>
      <c r="H139" s="41">
        <f t="shared" si="4"/>
        <v>328</v>
      </c>
      <c r="I139" s="56">
        <f t="shared" si="5"/>
        <v>0</v>
      </c>
      <c r="J139" s="54">
        <f>ROUND(H139*报价汇总表7!$C$8,2)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ROUND(H140*报价汇总表7!$C$8,2)</f>
        <v>0</v>
      </c>
      <c r="K140" s="56"/>
      <c r="L140" s="53"/>
    </row>
    <row r="141" ht="69.95" customHeight="1" spans="1:12">
      <c r="A141" s="38" t="s">
        <v>61</v>
      </c>
      <c r="B141" s="39" t="s">
        <v>462</v>
      </c>
      <c r="C141" s="40" t="s">
        <v>463</v>
      </c>
      <c r="D141" s="40" t="s">
        <v>464</v>
      </c>
      <c r="E141" s="36" t="s">
        <v>57</v>
      </c>
      <c r="F141" s="37"/>
      <c r="G141" s="42">
        <v>228.7317165423</v>
      </c>
      <c r="H141" s="41">
        <f t="shared" si="4"/>
        <v>228.73</v>
      </c>
      <c r="I141" s="56">
        <f t="shared" si="5"/>
        <v>0</v>
      </c>
      <c r="J141" s="54">
        <f>ROUND(H141*报价汇总表7!$C$8,2)</f>
        <v>0</v>
      </c>
      <c r="K141" s="56"/>
      <c r="L141" s="53" t="s">
        <v>146</v>
      </c>
    </row>
    <row r="142" ht="69.95" customHeight="1" spans="1:12">
      <c r="A142" s="38" t="s">
        <v>66</v>
      </c>
      <c r="B142" s="39" t="s">
        <v>465</v>
      </c>
      <c r="C142" s="40" t="s">
        <v>466</v>
      </c>
      <c r="D142" s="40" t="s">
        <v>467</v>
      </c>
      <c r="E142" s="36" t="s">
        <v>57</v>
      </c>
      <c r="F142" s="37">
        <v>290</v>
      </c>
      <c r="G142" s="42">
        <v>228.7305328886</v>
      </c>
      <c r="H142" s="41">
        <f t="shared" si="4"/>
        <v>228.73</v>
      </c>
      <c r="I142" s="56">
        <f t="shared" si="5"/>
        <v>66332</v>
      </c>
      <c r="J142" s="57"/>
      <c r="K142" s="56">
        <f>ROUND(F142*J142,0)</f>
        <v>0</v>
      </c>
      <c r="L142" s="53" t="s">
        <v>437</v>
      </c>
    </row>
    <row r="143" ht="30" customHeight="1" spans="1:12">
      <c r="A143" s="38" t="s">
        <v>190</v>
      </c>
      <c r="B143" s="39" t="s">
        <v>468</v>
      </c>
      <c r="C143" s="40" t="s">
        <v>469</v>
      </c>
      <c r="D143" s="40" t="s">
        <v>470</v>
      </c>
      <c r="E143" s="36" t="s">
        <v>88</v>
      </c>
      <c r="F143" s="37"/>
      <c r="G143" s="42">
        <v>87.6</v>
      </c>
      <c r="H143" s="41">
        <f t="shared" si="4"/>
        <v>87.6</v>
      </c>
      <c r="I143" s="56">
        <f t="shared" si="5"/>
        <v>0</v>
      </c>
      <c r="J143" s="54">
        <f>ROUND(H143*报价汇总表7!$C$8,2)</f>
        <v>0</v>
      </c>
      <c r="K143" s="56"/>
      <c r="L143" s="53"/>
    </row>
    <row r="144" ht="60" customHeight="1" spans="1:12">
      <c r="A144" s="38" t="s">
        <v>285</v>
      </c>
      <c r="B144" s="39" t="s">
        <v>471</v>
      </c>
      <c r="C144" s="40" t="s">
        <v>472</v>
      </c>
      <c r="D144" s="40" t="s">
        <v>473</v>
      </c>
      <c r="E144" s="36" t="s">
        <v>57</v>
      </c>
      <c r="F144" s="37"/>
      <c r="G144" s="42">
        <v>252.7801683574</v>
      </c>
      <c r="H144" s="41">
        <f t="shared" si="4"/>
        <v>252.78</v>
      </c>
      <c r="I144" s="56">
        <f t="shared" si="5"/>
        <v>0</v>
      </c>
      <c r="J144" s="54">
        <f>ROUND(H144*报价汇总表7!$C$8,2)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ROUND(H145*报价汇总表7!$C$8,2)</f>
        <v>0</v>
      </c>
      <c r="K145" s="56"/>
      <c r="L145" s="53"/>
    </row>
    <row r="146" ht="69.95" customHeight="1" spans="1:12">
      <c r="A146" s="38" t="s">
        <v>45</v>
      </c>
      <c r="B146" s="39" t="s">
        <v>477</v>
      </c>
      <c r="C146" s="40" t="s">
        <v>478</v>
      </c>
      <c r="D146" s="40" t="s">
        <v>479</v>
      </c>
      <c r="E146" s="36" t="s">
        <v>88</v>
      </c>
      <c r="F146" s="37"/>
      <c r="G146" s="42">
        <v>48.77</v>
      </c>
      <c r="H146" s="41">
        <f t="shared" si="4"/>
        <v>48.77</v>
      </c>
      <c r="I146" s="56">
        <f t="shared" si="5"/>
        <v>0</v>
      </c>
      <c r="J146" s="54">
        <f>ROUND(H146*报价汇总表7!$C$8,2)</f>
        <v>0</v>
      </c>
      <c r="K146" s="56"/>
      <c r="L146" s="53"/>
    </row>
    <row r="147" ht="69.95" customHeight="1" spans="1:12">
      <c r="A147" s="38" t="s">
        <v>49</v>
      </c>
      <c r="B147" s="39" t="s">
        <v>480</v>
      </c>
      <c r="C147" s="40" t="s">
        <v>481</v>
      </c>
      <c r="D147" s="40" t="s">
        <v>479</v>
      </c>
      <c r="E147" s="36" t="s">
        <v>88</v>
      </c>
      <c r="F147" s="37">
        <v>20</v>
      </c>
      <c r="G147" s="42">
        <v>98.52</v>
      </c>
      <c r="H147" s="41">
        <f t="shared" si="4"/>
        <v>98.52</v>
      </c>
      <c r="I147" s="56">
        <f t="shared" si="5"/>
        <v>1970</v>
      </c>
      <c r="J147" s="57"/>
      <c r="K147" s="56">
        <f>ROUND(F147*J147,0)</f>
        <v>0</v>
      </c>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ROUND(H148*报价汇总表7!$C$8,2)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ROUND(H149*报价汇总表7!$C$8,2)</f>
        <v>0</v>
      </c>
      <c r="K149" s="56"/>
      <c r="L149" s="53"/>
    </row>
    <row r="150" ht="69.95" customHeight="1" spans="1:12">
      <c r="A150" s="38" t="s">
        <v>289</v>
      </c>
      <c r="B150" s="39" t="s">
        <v>486</v>
      </c>
      <c r="C150" s="40" t="s">
        <v>487</v>
      </c>
      <c r="D150" s="40" t="s">
        <v>479</v>
      </c>
      <c r="E150" s="36" t="s">
        <v>88</v>
      </c>
      <c r="F150" s="37"/>
      <c r="G150" s="42">
        <v>65.85</v>
      </c>
      <c r="H150" s="41">
        <f t="shared" si="4"/>
        <v>65.85</v>
      </c>
      <c r="I150" s="56">
        <f t="shared" si="5"/>
        <v>0</v>
      </c>
      <c r="J150" s="54">
        <f>ROUND(H150*报价汇总表7!$C$8,2)</f>
        <v>0</v>
      </c>
      <c r="K150" s="56"/>
      <c r="L150" s="53"/>
    </row>
    <row r="151" ht="39.95" customHeight="1" spans="1:12">
      <c r="A151" s="38" t="s">
        <v>488</v>
      </c>
      <c r="B151" s="39" t="s">
        <v>489</v>
      </c>
      <c r="C151" s="40" t="s">
        <v>490</v>
      </c>
      <c r="D151" s="40" t="s">
        <v>491</v>
      </c>
      <c r="E151" s="36" t="s">
        <v>88</v>
      </c>
      <c r="F151" s="37">
        <v>800</v>
      </c>
      <c r="G151" s="42">
        <v>105.95</v>
      </c>
      <c r="H151" s="41">
        <f t="shared" si="4"/>
        <v>105.95</v>
      </c>
      <c r="I151" s="56">
        <f t="shared" si="5"/>
        <v>84760</v>
      </c>
      <c r="J151" s="57"/>
      <c r="K151" s="56">
        <f>ROUND(F151*J151,0)</f>
        <v>0</v>
      </c>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ROUND(H152*报价汇总表7!$C$8,2)</f>
        <v>0</v>
      </c>
      <c r="K152" s="56"/>
      <c r="L152" s="53"/>
    </row>
    <row r="153" ht="69.95" customHeight="1" spans="1:12">
      <c r="A153" s="38" t="s">
        <v>45</v>
      </c>
      <c r="B153" s="39" t="s">
        <v>495</v>
      </c>
      <c r="C153" s="40" t="s">
        <v>496</v>
      </c>
      <c r="D153" s="40" t="s">
        <v>479</v>
      </c>
      <c r="E153" s="36" t="s">
        <v>88</v>
      </c>
      <c r="F153" s="37"/>
      <c r="G153" s="42">
        <v>171.66</v>
      </c>
      <c r="H153" s="41">
        <f t="shared" si="4"/>
        <v>171.66</v>
      </c>
      <c r="I153" s="56">
        <f t="shared" si="5"/>
        <v>0</v>
      </c>
      <c r="J153" s="54">
        <f>ROUND(H153*报价汇总表7!$C$8,2)</f>
        <v>0</v>
      </c>
      <c r="K153" s="56"/>
      <c r="L153" s="53"/>
    </row>
    <row r="154" ht="69.95" customHeight="1" spans="1:12">
      <c r="A154" s="38" t="s">
        <v>49</v>
      </c>
      <c r="B154" s="39" t="s">
        <v>497</v>
      </c>
      <c r="C154" s="40" t="s">
        <v>498</v>
      </c>
      <c r="D154" s="40" t="s">
        <v>479</v>
      </c>
      <c r="E154" s="36" t="s">
        <v>88</v>
      </c>
      <c r="F154" s="37">
        <v>100</v>
      </c>
      <c r="G154" s="42">
        <v>208.96</v>
      </c>
      <c r="H154" s="41">
        <f t="shared" si="4"/>
        <v>208.96</v>
      </c>
      <c r="I154" s="56">
        <f t="shared" si="5"/>
        <v>20896</v>
      </c>
      <c r="J154" s="57"/>
      <c r="K154" s="56">
        <f>ROUND(F154*J154,0)</f>
        <v>0</v>
      </c>
      <c r="L154" s="53"/>
    </row>
    <row r="155" ht="69.95" customHeight="1" spans="1:12">
      <c r="A155" s="38" t="s">
        <v>190</v>
      </c>
      <c r="B155" s="39" t="s">
        <v>499</v>
      </c>
      <c r="C155" s="40" t="s">
        <v>500</v>
      </c>
      <c r="D155" s="40" t="s">
        <v>479</v>
      </c>
      <c r="E155" s="36" t="s">
        <v>88</v>
      </c>
      <c r="F155" s="37"/>
      <c r="G155" s="42">
        <v>230.25</v>
      </c>
      <c r="H155" s="41">
        <f t="shared" si="4"/>
        <v>230.25</v>
      </c>
      <c r="I155" s="56">
        <f t="shared" si="5"/>
        <v>0</v>
      </c>
      <c r="J155" s="54">
        <f>ROUND(H155*报价汇总表7!$C$8,2)</f>
        <v>0</v>
      </c>
      <c r="K155" s="56"/>
      <c r="L155" s="53"/>
    </row>
    <row r="156" ht="69.95" customHeight="1" spans="1:12">
      <c r="A156" s="38" t="s">
        <v>501</v>
      </c>
      <c r="B156" s="39" t="s">
        <v>502</v>
      </c>
      <c r="C156" s="40" t="s">
        <v>503</v>
      </c>
      <c r="D156" s="40" t="s">
        <v>479</v>
      </c>
      <c r="E156" s="36" t="s">
        <v>88</v>
      </c>
      <c r="F156" s="37">
        <v>10</v>
      </c>
      <c r="G156" s="42">
        <v>15.08</v>
      </c>
      <c r="H156" s="41">
        <f t="shared" si="4"/>
        <v>15.08</v>
      </c>
      <c r="I156" s="56">
        <f t="shared" si="5"/>
        <v>151</v>
      </c>
      <c r="J156" s="57"/>
      <c r="K156" s="56">
        <f>ROUND(F156*J156,0)</f>
        <v>0</v>
      </c>
      <c r="L156" s="53"/>
    </row>
    <row r="157" ht="69.95" customHeight="1" spans="1:12">
      <c r="A157" s="38" t="s">
        <v>504</v>
      </c>
      <c r="B157" s="39" t="s">
        <v>505</v>
      </c>
      <c r="C157" s="40" t="s">
        <v>506</v>
      </c>
      <c r="D157" s="40" t="s">
        <v>479</v>
      </c>
      <c r="E157" s="36" t="s">
        <v>57</v>
      </c>
      <c r="F157" s="37">
        <v>5</v>
      </c>
      <c r="G157" s="42">
        <v>550.25</v>
      </c>
      <c r="H157" s="41">
        <f t="shared" si="4"/>
        <v>550.25</v>
      </c>
      <c r="I157" s="56">
        <f t="shared" si="5"/>
        <v>2751</v>
      </c>
      <c r="J157" s="57"/>
      <c r="K157" s="56">
        <f>ROUND(F157*J157,0)</f>
        <v>0</v>
      </c>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ROUND(H158*报价汇总表7!$C$8,2)</f>
        <v>0</v>
      </c>
      <c r="K158" s="56"/>
      <c r="L158" s="53"/>
    </row>
    <row r="159" ht="60" customHeight="1" spans="1:12">
      <c r="A159" s="38" t="s">
        <v>45</v>
      </c>
      <c r="B159" s="39" t="s">
        <v>510</v>
      </c>
      <c r="C159" s="40" t="s">
        <v>511</v>
      </c>
      <c r="D159" s="40" t="s">
        <v>512</v>
      </c>
      <c r="E159" s="36" t="s">
        <v>88</v>
      </c>
      <c r="F159" s="37">
        <v>90</v>
      </c>
      <c r="G159" s="42">
        <v>57.79</v>
      </c>
      <c r="H159" s="41">
        <f t="shared" si="4"/>
        <v>57.79</v>
      </c>
      <c r="I159" s="56">
        <f t="shared" si="5"/>
        <v>5201</v>
      </c>
      <c r="J159" s="57"/>
      <c r="K159" s="56">
        <f>ROUND(F159*J159,0)</f>
        <v>0</v>
      </c>
      <c r="L159" s="53"/>
    </row>
    <row r="160" ht="39.95" customHeight="1" spans="1:12">
      <c r="A160" s="38" t="s">
        <v>513</v>
      </c>
      <c r="B160" s="39" t="s">
        <v>514</v>
      </c>
      <c r="C160" s="40" t="s">
        <v>515</v>
      </c>
      <c r="D160" s="40" t="s">
        <v>516</v>
      </c>
      <c r="E160" s="36" t="s">
        <v>57</v>
      </c>
      <c r="F160" s="37">
        <v>32</v>
      </c>
      <c r="G160" s="42">
        <v>453.878272756185</v>
      </c>
      <c r="H160" s="41">
        <f t="shared" si="4"/>
        <v>453.88</v>
      </c>
      <c r="I160" s="56">
        <f t="shared" si="5"/>
        <v>14524</v>
      </c>
      <c r="J160" s="57"/>
      <c r="K160" s="56">
        <f>ROUND(F160*J160,0)</f>
        <v>0</v>
      </c>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ROUND(H161*报价汇总表7!$C$8,2)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ROUND(H162*报价汇总表7!$C$8,2)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ROUND(H163*报价汇总表7!$C$8,2)</f>
        <v>0</v>
      </c>
      <c r="K163" s="56"/>
      <c r="L163" s="53"/>
    </row>
    <row r="164" ht="30" customHeight="1" spans="1:12">
      <c r="A164" s="38" t="s">
        <v>45</v>
      </c>
      <c r="B164" s="39" t="s">
        <v>527</v>
      </c>
      <c r="C164" s="40" t="s">
        <v>528</v>
      </c>
      <c r="D164" s="40" t="s">
        <v>529</v>
      </c>
      <c r="E164" s="36" t="s">
        <v>168</v>
      </c>
      <c r="F164" s="37">
        <v>6000</v>
      </c>
      <c r="G164" s="42">
        <v>1.25299</v>
      </c>
      <c r="H164" s="41">
        <f t="shared" si="4"/>
        <v>1.25</v>
      </c>
      <c r="I164" s="56">
        <f t="shared" si="5"/>
        <v>7500</v>
      </c>
      <c r="J164" s="57"/>
      <c r="K164" s="56">
        <f>ROUND(F164*J164,0)</f>
        <v>0</v>
      </c>
      <c r="L164" s="53" t="s">
        <v>530</v>
      </c>
    </row>
    <row r="165" ht="30" customHeight="1" spans="1:12">
      <c r="A165" s="38" t="s">
        <v>49</v>
      </c>
      <c r="B165" s="39" t="s">
        <v>531</v>
      </c>
      <c r="C165" s="40" t="s">
        <v>532</v>
      </c>
      <c r="D165" s="40" t="s">
        <v>529</v>
      </c>
      <c r="E165" s="36" t="s">
        <v>168</v>
      </c>
      <c r="F165" s="37">
        <v>9000</v>
      </c>
      <c r="G165" s="42">
        <v>1.2493</v>
      </c>
      <c r="H165" s="41">
        <f t="shared" si="4"/>
        <v>1.25</v>
      </c>
      <c r="I165" s="56">
        <f t="shared" si="5"/>
        <v>11250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ROUND(H166*报价汇总表7!$C$8,2)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ROUND(H167*报价汇总表7!$C$8,2)</f>
        <v>0</v>
      </c>
      <c r="K167" s="56"/>
      <c r="L167" s="53"/>
    </row>
    <row r="168" ht="60" customHeight="1" spans="1:12">
      <c r="A168" s="38" t="s">
        <v>61</v>
      </c>
      <c r="B168" s="39" t="s">
        <v>538</v>
      </c>
      <c r="C168" s="40" t="s">
        <v>539</v>
      </c>
      <c r="D168" s="40" t="s">
        <v>540</v>
      </c>
      <c r="E168" s="36" t="s">
        <v>168</v>
      </c>
      <c r="F168" s="37">
        <v>6800</v>
      </c>
      <c r="G168" s="42">
        <v>9.0493</v>
      </c>
      <c r="H168" s="41">
        <f t="shared" si="4"/>
        <v>9.05</v>
      </c>
      <c r="I168" s="56">
        <f t="shared" si="5"/>
        <v>61540</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ROUND(H169*报价汇总表7!$C$8,2)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ROUND(H170*报价汇总表7!$C$8,2)</f>
        <v>0</v>
      </c>
      <c r="K170" s="56"/>
      <c r="L170" s="53"/>
    </row>
    <row r="171" ht="60" customHeight="1" spans="1:12">
      <c r="A171" s="38" t="s">
        <v>45</v>
      </c>
      <c r="B171" s="39" t="s">
        <v>546</v>
      </c>
      <c r="C171" s="40" t="s">
        <v>547</v>
      </c>
      <c r="D171" s="40" t="s">
        <v>548</v>
      </c>
      <c r="E171" s="36" t="s">
        <v>41</v>
      </c>
      <c r="F171" s="37">
        <v>10</v>
      </c>
      <c r="G171" s="42">
        <v>8.12</v>
      </c>
      <c r="H171" s="41">
        <f t="shared" si="4"/>
        <v>8.12</v>
      </c>
      <c r="I171" s="56">
        <f t="shared" si="5"/>
        <v>81</v>
      </c>
      <c r="J171" s="57"/>
      <c r="K171" s="56">
        <f>ROUND(F171*J171,0)</f>
        <v>0</v>
      </c>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ROUND(H172*报价汇总表7!$C$8,2)</f>
        <v>0</v>
      </c>
      <c r="K172" s="56"/>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ROUND(H173*报价汇总表7!$C$8,2)</f>
        <v>0</v>
      </c>
      <c r="K173" s="56"/>
      <c r="L173" s="53"/>
    </row>
    <row r="174" ht="69.95" customHeight="1" spans="1:12">
      <c r="A174" s="38" t="s">
        <v>285</v>
      </c>
      <c r="B174" s="39" t="s">
        <v>555</v>
      </c>
      <c r="C174" s="40" t="s">
        <v>556</v>
      </c>
      <c r="D174" s="40" t="s">
        <v>557</v>
      </c>
      <c r="E174" s="36" t="s">
        <v>41</v>
      </c>
      <c r="F174" s="37">
        <v>2100</v>
      </c>
      <c r="G174" s="42">
        <v>25.87</v>
      </c>
      <c r="H174" s="41">
        <f t="shared" si="4"/>
        <v>25.87</v>
      </c>
      <c r="I174" s="56">
        <f t="shared" si="5"/>
        <v>54327</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ROUND(H175*报价汇总表7!$C$8,2)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ROUND(H176*报价汇总表7!$C$8,2)</f>
        <v>0</v>
      </c>
      <c r="K176" s="56"/>
      <c r="L176" s="53"/>
    </row>
    <row r="177" ht="69.95" customHeight="1" spans="1:12">
      <c r="A177" s="38" t="s">
        <v>61</v>
      </c>
      <c r="B177" s="39" t="s">
        <v>563</v>
      </c>
      <c r="C177" s="40" t="s">
        <v>564</v>
      </c>
      <c r="D177" s="40" t="s">
        <v>560</v>
      </c>
      <c r="E177" s="36" t="s">
        <v>41</v>
      </c>
      <c r="F177" s="37"/>
      <c r="G177" s="42">
        <v>53.67</v>
      </c>
      <c r="H177" s="41">
        <f t="shared" si="4"/>
        <v>53.67</v>
      </c>
      <c r="I177" s="56">
        <f t="shared" si="5"/>
        <v>0</v>
      </c>
      <c r="J177" s="54">
        <f>ROUND(H177*报价汇总表7!$C$8,2)</f>
        <v>0</v>
      </c>
      <c r="K177" s="56"/>
      <c r="L177" s="53"/>
    </row>
    <row r="178" ht="69.95" customHeight="1" spans="1:12">
      <c r="A178" s="38" t="s">
        <v>66</v>
      </c>
      <c r="B178" s="39" t="s">
        <v>565</v>
      </c>
      <c r="C178" s="40" t="s">
        <v>566</v>
      </c>
      <c r="D178" s="40" t="s">
        <v>560</v>
      </c>
      <c r="E178" s="36" t="s">
        <v>41</v>
      </c>
      <c r="F178" s="37"/>
      <c r="G178" s="42">
        <v>58.04</v>
      </c>
      <c r="H178" s="41">
        <f t="shared" si="4"/>
        <v>58.04</v>
      </c>
      <c r="I178" s="56">
        <f t="shared" si="5"/>
        <v>0</v>
      </c>
      <c r="J178" s="54">
        <f>ROUND(H178*报价汇总表7!$C$8,2)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ROUND(H179*报价汇总表7!$C$8,2)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ROUND(H180*报价汇总表7!$C$8,2)</f>
        <v>0</v>
      </c>
      <c r="K180" s="56"/>
      <c r="L180" s="53"/>
    </row>
    <row r="181" ht="50.1" customHeight="1" spans="1:12">
      <c r="A181" s="38" t="s">
        <v>415</v>
      </c>
      <c r="B181" s="39" t="s">
        <v>572</v>
      </c>
      <c r="C181" s="40" t="s">
        <v>573</v>
      </c>
      <c r="D181" s="40" t="s">
        <v>574</v>
      </c>
      <c r="E181" s="36" t="s">
        <v>41</v>
      </c>
      <c r="F181" s="37"/>
      <c r="G181" s="42">
        <v>36.7</v>
      </c>
      <c r="H181" s="41">
        <f t="shared" si="4"/>
        <v>36.7</v>
      </c>
      <c r="I181" s="56">
        <f t="shared" si="5"/>
        <v>0</v>
      </c>
      <c r="J181" s="54">
        <f>ROUND(H181*报价汇总表7!$C$8,2)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ROUND(H182*报价汇总表7!$C$8,2)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ROUND(H183*报价汇总表7!$C$8,2)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ROUND(H184*报价汇总表7!$C$8,2)</f>
        <v>0</v>
      </c>
      <c r="K184" s="56"/>
      <c r="L184" s="53"/>
    </row>
    <row r="185" ht="69.95" customHeight="1" spans="1:12">
      <c r="A185" s="38" t="s">
        <v>61</v>
      </c>
      <c r="B185" s="39" t="s">
        <v>583</v>
      </c>
      <c r="C185" s="40" t="s">
        <v>584</v>
      </c>
      <c r="D185" s="40" t="s">
        <v>585</v>
      </c>
      <c r="E185" s="36" t="s">
        <v>57</v>
      </c>
      <c r="F185" s="37">
        <v>80</v>
      </c>
      <c r="G185" s="42">
        <v>305</v>
      </c>
      <c r="H185" s="41">
        <f t="shared" si="4"/>
        <v>305</v>
      </c>
      <c r="I185" s="56">
        <f t="shared" si="5"/>
        <v>24400</v>
      </c>
      <c r="J185" s="57"/>
      <c r="K185" s="56">
        <f>ROUND(F185*J185,0)</f>
        <v>0</v>
      </c>
      <c r="L185" s="53"/>
    </row>
    <row r="186" ht="69.95" customHeight="1" spans="1:12">
      <c r="A186" s="38" t="s">
        <v>66</v>
      </c>
      <c r="B186" s="39" t="s">
        <v>586</v>
      </c>
      <c r="C186" s="40" t="s">
        <v>587</v>
      </c>
      <c r="D186" s="40" t="s">
        <v>585</v>
      </c>
      <c r="E186" s="36" t="s">
        <v>57</v>
      </c>
      <c r="F186" s="37"/>
      <c r="G186" s="42">
        <v>340</v>
      </c>
      <c r="H186" s="41">
        <f t="shared" si="4"/>
        <v>340</v>
      </c>
      <c r="I186" s="56">
        <f t="shared" si="5"/>
        <v>0</v>
      </c>
      <c r="J186" s="54">
        <f>ROUND(H186*报价汇总表7!$C$8,2)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ROUND(H187*报价汇总表7!$C$8,2)</f>
        <v>0</v>
      </c>
      <c r="K187" s="56"/>
      <c r="L187" s="53"/>
    </row>
    <row r="188" ht="69.95" customHeight="1" spans="1:12">
      <c r="A188" s="38" t="s">
        <v>61</v>
      </c>
      <c r="B188" s="39" t="s">
        <v>590</v>
      </c>
      <c r="C188" s="40" t="s">
        <v>591</v>
      </c>
      <c r="D188" s="40" t="s">
        <v>585</v>
      </c>
      <c r="E188" s="36" t="s">
        <v>57</v>
      </c>
      <c r="F188" s="37"/>
      <c r="G188" s="42">
        <v>331.6</v>
      </c>
      <c r="H188" s="41">
        <f t="shared" si="4"/>
        <v>331.6</v>
      </c>
      <c r="I188" s="56">
        <f t="shared" si="5"/>
        <v>0</v>
      </c>
      <c r="J188" s="54">
        <f>ROUND(H188*报价汇总表7!$C$8,2)</f>
        <v>0</v>
      </c>
      <c r="K188" s="56"/>
      <c r="L188" s="53"/>
    </row>
    <row r="189" ht="69.95" customHeight="1" spans="1:12">
      <c r="A189" s="38" t="s">
        <v>66</v>
      </c>
      <c r="B189" s="39" t="s">
        <v>592</v>
      </c>
      <c r="C189" s="40" t="s">
        <v>593</v>
      </c>
      <c r="D189" s="40" t="s">
        <v>585</v>
      </c>
      <c r="E189" s="36" t="s">
        <v>57</v>
      </c>
      <c r="F189" s="37"/>
      <c r="G189" s="42">
        <v>388.79</v>
      </c>
      <c r="H189" s="41">
        <f t="shared" si="4"/>
        <v>388.79</v>
      </c>
      <c r="I189" s="56">
        <f t="shared" si="5"/>
        <v>0</v>
      </c>
      <c r="J189" s="54">
        <f>ROUND(H189*报价汇总表7!$C$8,2)</f>
        <v>0</v>
      </c>
      <c r="K189" s="56"/>
      <c r="L189" s="53"/>
    </row>
    <row r="190" ht="69.95" customHeight="1" spans="1:12">
      <c r="A190" s="38" t="s">
        <v>372</v>
      </c>
      <c r="B190" s="39" t="s">
        <v>594</v>
      </c>
      <c r="C190" s="40" t="s">
        <v>595</v>
      </c>
      <c r="D190" s="40" t="s">
        <v>585</v>
      </c>
      <c r="E190" s="36" t="s">
        <v>57</v>
      </c>
      <c r="F190" s="37"/>
      <c r="G190" s="42">
        <v>339.75</v>
      </c>
      <c r="H190" s="41">
        <f t="shared" si="4"/>
        <v>339.75</v>
      </c>
      <c r="I190" s="56">
        <f t="shared" si="5"/>
        <v>0</v>
      </c>
      <c r="J190" s="54">
        <f>ROUND(H190*报价汇总表7!$C$8,2)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ROUND(H191*报价汇总表7!$C$8,2)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ROUND(H192*报价汇总表7!$C$8,2)</f>
        <v>0</v>
      </c>
      <c r="K192" s="56"/>
      <c r="L192" s="53"/>
    </row>
    <row r="193" ht="60" customHeight="1" spans="1:12">
      <c r="A193" s="38" t="s">
        <v>61</v>
      </c>
      <c r="B193" s="39" t="s">
        <v>601</v>
      </c>
      <c r="C193" s="40" t="s">
        <v>602</v>
      </c>
      <c r="D193" s="40" t="s">
        <v>603</v>
      </c>
      <c r="E193" s="36" t="s">
        <v>57</v>
      </c>
      <c r="F193" s="37">
        <v>160</v>
      </c>
      <c r="G193" s="42">
        <v>244.5288073378</v>
      </c>
      <c r="H193" s="41">
        <f t="shared" si="4"/>
        <v>244.53</v>
      </c>
      <c r="I193" s="56">
        <f t="shared" si="5"/>
        <v>39125</v>
      </c>
      <c r="J193" s="57"/>
      <c r="K193" s="56">
        <f>ROUND(F193*J193,0)</f>
        <v>0</v>
      </c>
      <c r="L193" s="53" t="s">
        <v>437</v>
      </c>
    </row>
    <row r="194" ht="60" customHeight="1" spans="1:12">
      <c r="A194" s="38" t="s">
        <v>66</v>
      </c>
      <c r="B194" s="39" t="s">
        <v>604</v>
      </c>
      <c r="C194" s="40" t="s">
        <v>605</v>
      </c>
      <c r="D194" s="40" t="s">
        <v>603</v>
      </c>
      <c r="E194" s="36" t="s">
        <v>57</v>
      </c>
      <c r="F194" s="37"/>
      <c r="G194" s="42">
        <v>244.5278837967</v>
      </c>
      <c r="H194" s="41">
        <f t="shared" si="4"/>
        <v>244.53</v>
      </c>
      <c r="I194" s="56">
        <f t="shared" si="5"/>
        <v>0</v>
      </c>
      <c r="J194" s="54">
        <f>ROUND(H194*报价汇总表7!$C$8,2)</f>
        <v>0</v>
      </c>
      <c r="K194" s="56"/>
      <c r="L194" s="53" t="s">
        <v>146</v>
      </c>
    </row>
    <row r="195" ht="60" customHeight="1" spans="1:12">
      <c r="A195" s="38" t="s">
        <v>372</v>
      </c>
      <c r="B195" s="39" t="s">
        <v>606</v>
      </c>
      <c r="C195" s="40" t="s">
        <v>607</v>
      </c>
      <c r="D195" s="40" t="s">
        <v>603</v>
      </c>
      <c r="E195" s="36" t="s">
        <v>57</v>
      </c>
      <c r="F195" s="37"/>
      <c r="G195" s="42">
        <v>244.5298325408</v>
      </c>
      <c r="H195" s="41">
        <f t="shared" si="4"/>
        <v>244.53</v>
      </c>
      <c r="I195" s="56">
        <f t="shared" si="5"/>
        <v>0</v>
      </c>
      <c r="J195" s="54">
        <f>ROUND(H195*报价汇总表7!$C$8,2)</f>
        <v>0</v>
      </c>
      <c r="K195" s="56"/>
      <c r="L195" s="53" t="s">
        <v>608</v>
      </c>
    </row>
    <row r="196" ht="60" customHeight="1" spans="1:12">
      <c r="A196" s="38" t="s">
        <v>376</v>
      </c>
      <c r="B196" s="39" t="s">
        <v>609</v>
      </c>
      <c r="C196" s="40" t="s">
        <v>610</v>
      </c>
      <c r="D196" s="40" t="s">
        <v>603</v>
      </c>
      <c r="E196" s="36" t="s">
        <v>57</v>
      </c>
      <c r="F196" s="37"/>
      <c r="G196" s="42">
        <v>244.5285207932</v>
      </c>
      <c r="H196" s="41">
        <f t="shared" si="4"/>
        <v>244.53</v>
      </c>
      <c r="I196" s="56">
        <f t="shared" si="5"/>
        <v>0</v>
      </c>
      <c r="J196" s="54">
        <f>ROUND(H196*报价汇总表7!$C$8,2)</f>
        <v>0</v>
      </c>
      <c r="K196" s="56"/>
      <c r="L196" s="53" t="s">
        <v>611</v>
      </c>
    </row>
    <row r="197" ht="60" customHeight="1" spans="1:12">
      <c r="A197" s="38" t="s">
        <v>403</v>
      </c>
      <c r="B197" s="39" t="s">
        <v>612</v>
      </c>
      <c r="C197" s="40" t="s">
        <v>613</v>
      </c>
      <c r="D197" s="40" t="s">
        <v>603</v>
      </c>
      <c r="E197" s="36" t="s">
        <v>57</v>
      </c>
      <c r="F197" s="37"/>
      <c r="G197" s="42">
        <v>230.4898262954</v>
      </c>
      <c r="H197" s="41">
        <f t="shared" si="4"/>
        <v>230.49</v>
      </c>
      <c r="I197" s="56">
        <f t="shared" si="5"/>
        <v>0</v>
      </c>
      <c r="J197" s="54">
        <f>ROUND(H197*报价汇总表7!$C$8,2)</f>
        <v>0</v>
      </c>
      <c r="K197" s="56"/>
      <c r="L197" s="53" t="s">
        <v>614</v>
      </c>
    </row>
    <row r="198" ht="60" customHeight="1" spans="1:12">
      <c r="A198" s="38" t="s">
        <v>615</v>
      </c>
      <c r="B198" s="39" t="s">
        <v>616</v>
      </c>
      <c r="C198" s="40" t="s">
        <v>617</v>
      </c>
      <c r="D198" s="40" t="s">
        <v>603</v>
      </c>
      <c r="E198" s="36" t="s">
        <v>57</v>
      </c>
      <c r="F198" s="37">
        <v>80</v>
      </c>
      <c r="G198" s="42">
        <v>230.4895303259</v>
      </c>
      <c r="H198" s="41">
        <f t="shared" si="4"/>
        <v>230.49</v>
      </c>
      <c r="I198" s="56">
        <f t="shared" si="5"/>
        <v>18439</v>
      </c>
      <c r="J198" s="57"/>
      <c r="K198" s="56">
        <f>ROUND(F198*J198,0)</f>
        <v>0</v>
      </c>
      <c r="L198" s="53" t="s">
        <v>437</v>
      </c>
    </row>
    <row r="199" ht="30" customHeight="1" spans="1:12">
      <c r="A199" s="38" t="s">
        <v>618</v>
      </c>
      <c r="B199" s="39" t="s">
        <v>619</v>
      </c>
      <c r="C199" s="40" t="s">
        <v>620</v>
      </c>
      <c r="D199" s="40" t="s">
        <v>621</v>
      </c>
      <c r="E199" s="36" t="s">
        <v>57</v>
      </c>
      <c r="F199" s="37"/>
      <c r="G199" s="42">
        <v>162.6859949698</v>
      </c>
      <c r="H199" s="41">
        <f t="shared" ref="H199:H262" si="6">ROUND(G199,2)</f>
        <v>162.69</v>
      </c>
      <c r="I199" s="56">
        <f t="shared" ref="I199:I262" si="7">ROUND(F199*H199,0)</f>
        <v>0</v>
      </c>
      <c r="J199" s="54">
        <f>ROUND(H199*报价汇总表7!$C$8,2)</f>
        <v>0</v>
      </c>
      <c r="K199" s="56"/>
      <c r="L199" s="53" t="s">
        <v>146</v>
      </c>
    </row>
    <row r="200" ht="30" customHeight="1" spans="1:12">
      <c r="A200" s="38" t="s">
        <v>622</v>
      </c>
      <c r="B200" s="39"/>
      <c r="C200" s="40" t="s">
        <v>623</v>
      </c>
      <c r="D200" s="40"/>
      <c r="E200" s="36" t="s">
        <v>57</v>
      </c>
      <c r="F200" s="37">
        <v>130</v>
      </c>
      <c r="G200" s="42">
        <v>162.6838699629</v>
      </c>
      <c r="H200" s="41">
        <f t="shared" si="6"/>
        <v>162.68</v>
      </c>
      <c r="I200" s="56">
        <f t="shared" si="7"/>
        <v>21148</v>
      </c>
      <c r="J200" s="57"/>
      <c r="K200" s="56">
        <f>ROUND(F200*J200,0)</f>
        <v>0</v>
      </c>
      <c r="L200" s="53" t="s">
        <v>437</v>
      </c>
    </row>
    <row r="201" ht="69.95" customHeight="1" spans="1:12">
      <c r="A201" s="38" t="s">
        <v>49</v>
      </c>
      <c r="B201" s="39" t="s">
        <v>624</v>
      </c>
      <c r="C201" s="40" t="s">
        <v>625</v>
      </c>
      <c r="D201" s="40" t="s">
        <v>626</v>
      </c>
      <c r="E201" s="36" t="s">
        <v>57</v>
      </c>
      <c r="F201" s="37"/>
      <c r="G201" s="42">
        <v>269.3463629074</v>
      </c>
      <c r="H201" s="41">
        <f t="shared" si="6"/>
        <v>269.35</v>
      </c>
      <c r="I201" s="56">
        <f t="shared" si="7"/>
        <v>0</v>
      </c>
      <c r="J201" s="54">
        <f>ROUND(H201*报价汇总表7!$C$8,2)</f>
        <v>0</v>
      </c>
      <c r="K201" s="56"/>
      <c r="L201" s="53" t="s">
        <v>437</v>
      </c>
    </row>
    <row r="202" ht="69.95" customHeight="1" spans="1:12">
      <c r="A202" s="38" t="s">
        <v>627</v>
      </c>
      <c r="B202" s="39" t="s">
        <v>628</v>
      </c>
      <c r="C202" s="40" t="s">
        <v>629</v>
      </c>
      <c r="D202" s="40" t="s">
        <v>626</v>
      </c>
      <c r="E202" s="36" t="s">
        <v>57</v>
      </c>
      <c r="F202" s="37"/>
      <c r="G202" s="42">
        <v>269.3451025972</v>
      </c>
      <c r="H202" s="41">
        <f t="shared" si="6"/>
        <v>269.35</v>
      </c>
      <c r="I202" s="56">
        <f t="shared" si="7"/>
        <v>0</v>
      </c>
      <c r="J202" s="54">
        <f>ROUND(H202*报价汇总表7!$C$8,2)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ROUND(H203*报价汇总表7!$C$8,2)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ROUND(H204*报价汇总表7!$C$8,2)</f>
        <v>0</v>
      </c>
      <c r="K204" s="56"/>
      <c r="L204" s="53"/>
    </row>
    <row r="205" ht="90" customHeight="1" spans="1:12">
      <c r="A205" s="38" t="s">
        <v>61</v>
      </c>
      <c r="B205" s="39" t="s">
        <v>635</v>
      </c>
      <c r="C205" s="40" t="s">
        <v>636</v>
      </c>
      <c r="D205" s="40" t="s">
        <v>637</v>
      </c>
      <c r="E205" s="36" t="s">
        <v>57</v>
      </c>
      <c r="F205" s="37"/>
      <c r="G205" s="42">
        <v>297.16</v>
      </c>
      <c r="H205" s="41">
        <f t="shared" si="6"/>
        <v>297.16</v>
      </c>
      <c r="I205" s="56">
        <f t="shared" si="7"/>
        <v>0</v>
      </c>
      <c r="J205" s="54">
        <f>ROUND(H205*报价汇总表7!$C$8,2)</f>
        <v>0</v>
      </c>
      <c r="K205" s="56"/>
      <c r="L205" s="53"/>
    </row>
    <row r="206" ht="90" customHeight="1" spans="1:12">
      <c r="A206" s="38" t="s">
        <v>66</v>
      </c>
      <c r="B206" s="39" t="s">
        <v>638</v>
      </c>
      <c r="C206" s="40" t="s">
        <v>639</v>
      </c>
      <c r="D206" s="40" t="s">
        <v>637</v>
      </c>
      <c r="E206" s="36" t="s">
        <v>57</v>
      </c>
      <c r="F206" s="37"/>
      <c r="G206" s="42">
        <v>302.57</v>
      </c>
      <c r="H206" s="41">
        <f t="shared" si="6"/>
        <v>302.57</v>
      </c>
      <c r="I206" s="56">
        <f t="shared" si="7"/>
        <v>0</v>
      </c>
      <c r="J206" s="54">
        <f>ROUND(H206*报价汇总表7!$C$8,2)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ROUND(H207*报价汇总表7!$C$8,2)</f>
        <v>0</v>
      </c>
      <c r="K207" s="56"/>
      <c r="L207" s="53"/>
    </row>
    <row r="208" ht="80.1" customHeight="1" spans="1:12">
      <c r="A208" s="38" t="s">
        <v>61</v>
      </c>
      <c r="B208" s="39" t="s">
        <v>642</v>
      </c>
      <c r="C208" s="40" t="s">
        <v>643</v>
      </c>
      <c r="D208" s="40" t="s">
        <v>644</v>
      </c>
      <c r="E208" s="36" t="s">
        <v>57</v>
      </c>
      <c r="F208" s="37"/>
      <c r="G208" s="42">
        <v>230.4898012183</v>
      </c>
      <c r="H208" s="41">
        <f t="shared" si="6"/>
        <v>230.49</v>
      </c>
      <c r="I208" s="56">
        <f t="shared" si="7"/>
        <v>0</v>
      </c>
      <c r="J208" s="54">
        <f>ROUND(H208*报价汇总表7!$C$8,2)</f>
        <v>0</v>
      </c>
      <c r="K208" s="56"/>
      <c r="L208" s="53" t="s">
        <v>614</v>
      </c>
    </row>
    <row r="209" ht="80.1" customHeight="1" spans="1:12">
      <c r="A209" s="38" t="s">
        <v>66</v>
      </c>
      <c r="B209" s="39" t="s">
        <v>645</v>
      </c>
      <c r="C209" s="40" t="s">
        <v>646</v>
      </c>
      <c r="D209" s="40" t="s">
        <v>644</v>
      </c>
      <c r="E209" s="36" t="s">
        <v>57</v>
      </c>
      <c r="F209" s="37">
        <v>200</v>
      </c>
      <c r="G209" s="42">
        <v>171.1337181216</v>
      </c>
      <c r="H209" s="41">
        <f t="shared" si="6"/>
        <v>171.13</v>
      </c>
      <c r="I209" s="56">
        <f t="shared" si="7"/>
        <v>34226</v>
      </c>
      <c r="J209" s="57"/>
      <c r="K209" s="56">
        <f>ROUND(F209*J209,0)</f>
        <v>0</v>
      </c>
      <c r="L209" s="53" t="s">
        <v>437</v>
      </c>
    </row>
    <row r="210" ht="80.1" customHeight="1" spans="1:12">
      <c r="A210" s="38" t="s">
        <v>647</v>
      </c>
      <c r="B210" s="39" t="s">
        <v>648</v>
      </c>
      <c r="C210" s="40" t="s">
        <v>649</v>
      </c>
      <c r="D210" s="40" t="s">
        <v>644</v>
      </c>
      <c r="E210" s="36" t="s">
        <v>57</v>
      </c>
      <c r="F210" s="37"/>
      <c r="G210" s="42">
        <v>230.4895647652</v>
      </c>
      <c r="H210" s="41">
        <f t="shared" si="6"/>
        <v>230.49</v>
      </c>
      <c r="I210" s="56">
        <f t="shared" si="7"/>
        <v>0</v>
      </c>
      <c r="J210" s="54">
        <f>ROUND(H210*报价汇总表7!$C$8,2)</f>
        <v>0</v>
      </c>
      <c r="K210" s="56"/>
      <c r="L210" s="53" t="s">
        <v>650</v>
      </c>
    </row>
    <row r="211" ht="99.95" customHeight="1" spans="1:12">
      <c r="A211" s="38" t="s">
        <v>190</v>
      </c>
      <c r="B211" s="39" t="s">
        <v>651</v>
      </c>
      <c r="C211" s="40" t="s">
        <v>652</v>
      </c>
      <c r="D211" s="40" t="s">
        <v>653</v>
      </c>
      <c r="E211" s="36" t="s">
        <v>57</v>
      </c>
      <c r="F211" s="37"/>
      <c r="G211" s="42">
        <v>172.6</v>
      </c>
      <c r="H211" s="41">
        <f t="shared" si="6"/>
        <v>172.6</v>
      </c>
      <c r="I211" s="56">
        <f t="shared" si="7"/>
        <v>0</v>
      </c>
      <c r="J211" s="54">
        <f>ROUND(H211*报价汇总表7!$C$8,2)</f>
        <v>0</v>
      </c>
      <c r="K211" s="56"/>
      <c r="L211" s="53"/>
    </row>
    <row r="212" ht="30" customHeight="1" spans="1:12">
      <c r="A212" s="38" t="s">
        <v>285</v>
      </c>
      <c r="B212" s="39" t="s">
        <v>654</v>
      </c>
      <c r="C212" s="40" t="s">
        <v>655</v>
      </c>
      <c r="D212" s="40" t="s">
        <v>656</v>
      </c>
      <c r="E212" s="36" t="s">
        <v>57</v>
      </c>
      <c r="F212" s="37"/>
      <c r="G212" s="42">
        <v>88</v>
      </c>
      <c r="H212" s="41">
        <f t="shared" si="6"/>
        <v>88</v>
      </c>
      <c r="I212" s="56">
        <f t="shared" si="7"/>
        <v>0</v>
      </c>
      <c r="J212" s="54">
        <f>ROUND(H212*报价汇总表7!$C$8,2)</f>
        <v>0</v>
      </c>
      <c r="K212" s="56"/>
      <c r="L212" s="53"/>
    </row>
    <row r="213" ht="60" customHeight="1" spans="1:12">
      <c r="A213" s="38" t="s">
        <v>657</v>
      </c>
      <c r="B213" s="39" t="s">
        <v>658</v>
      </c>
      <c r="C213" s="40" t="s">
        <v>659</v>
      </c>
      <c r="D213" s="40" t="s">
        <v>660</v>
      </c>
      <c r="E213" s="36" t="s">
        <v>41</v>
      </c>
      <c r="F213" s="37"/>
      <c r="G213" s="42">
        <v>6.6373907682</v>
      </c>
      <c r="H213" s="41">
        <f t="shared" si="6"/>
        <v>6.64</v>
      </c>
      <c r="I213" s="56">
        <f t="shared" si="7"/>
        <v>0</v>
      </c>
      <c r="J213" s="54">
        <f>ROUND(H213*报价汇总表7!$C$8,2)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ROUND(H214*报价汇总表7!$C$8,2)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ROUND(H215*报价汇总表7!$C$8,2)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ROUND(H216*报价汇总表7!$C$8,2)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ROUND(H217*报价汇总表7!$C$8,2)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ROUND(H218*报价汇总表7!$C$8,2)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ROUND(H219*报价汇总表7!$C$8,2)</f>
        <v>0</v>
      </c>
      <c r="K219" s="56"/>
      <c r="L219" s="58"/>
    </row>
    <row r="220" ht="90" customHeight="1" spans="1:12">
      <c r="A220" s="38" t="s">
        <v>61</v>
      </c>
      <c r="B220" s="39" t="s">
        <v>681</v>
      </c>
      <c r="C220" s="40" t="s">
        <v>682</v>
      </c>
      <c r="D220" s="40" t="s">
        <v>683</v>
      </c>
      <c r="E220" s="33" t="s">
        <v>57</v>
      </c>
      <c r="F220" s="34">
        <v>120</v>
      </c>
      <c r="G220" s="42">
        <v>295.48</v>
      </c>
      <c r="H220" s="41">
        <f t="shared" si="6"/>
        <v>295.48</v>
      </c>
      <c r="I220" s="56">
        <f t="shared" si="7"/>
        <v>35458</v>
      </c>
      <c r="J220" s="57"/>
      <c r="K220" s="56">
        <f>ROUND(F220*J220,0)</f>
        <v>0</v>
      </c>
      <c r="L220" s="53"/>
    </row>
    <row r="221" ht="90" customHeight="1" spans="1:12">
      <c r="A221" s="38" t="s">
        <v>66</v>
      </c>
      <c r="B221" s="39" t="s">
        <v>684</v>
      </c>
      <c r="C221" s="40" t="s">
        <v>685</v>
      </c>
      <c r="D221" s="40" t="s">
        <v>683</v>
      </c>
      <c r="E221" s="36" t="s">
        <v>57</v>
      </c>
      <c r="F221" s="37"/>
      <c r="G221" s="42">
        <v>295</v>
      </c>
      <c r="H221" s="41">
        <f t="shared" si="6"/>
        <v>295</v>
      </c>
      <c r="I221" s="56">
        <f t="shared" si="7"/>
        <v>0</v>
      </c>
      <c r="J221" s="54">
        <f>ROUND(H221*报价汇总表7!$C$8,2)</f>
        <v>0</v>
      </c>
      <c r="K221" s="56"/>
      <c r="L221" s="53"/>
    </row>
    <row r="222" ht="90" customHeight="1" spans="1:12">
      <c r="A222" s="38" t="s">
        <v>372</v>
      </c>
      <c r="B222" s="39" t="s">
        <v>686</v>
      </c>
      <c r="C222" s="40" t="s">
        <v>687</v>
      </c>
      <c r="D222" s="40" t="s">
        <v>683</v>
      </c>
      <c r="E222" s="36" t="s">
        <v>57</v>
      </c>
      <c r="F222" s="37"/>
      <c r="G222" s="42">
        <v>295.48</v>
      </c>
      <c r="H222" s="41">
        <f t="shared" si="6"/>
        <v>295.48</v>
      </c>
      <c r="I222" s="56">
        <f t="shared" si="7"/>
        <v>0</v>
      </c>
      <c r="J222" s="54">
        <f>ROUND(H222*报价汇总表7!$C$8,2)</f>
        <v>0</v>
      </c>
      <c r="K222" s="56"/>
      <c r="L222" s="53"/>
    </row>
    <row r="223" ht="90" customHeight="1" spans="1:12">
      <c r="A223" s="38" t="s">
        <v>49</v>
      </c>
      <c r="B223" s="39" t="s">
        <v>688</v>
      </c>
      <c r="C223" s="40" t="s">
        <v>689</v>
      </c>
      <c r="D223" s="40" t="s">
        <v>683</v>
      </c>
      <c r="E223" s="36" t="s">
        <v>57</v>
      </c>
      <c r="F223" s="37"/>
      <c r="G223" s="42">
        <v>416.22</v>
      </c>
      <c r="H223" s="41">
        <f t="shared" si="6"/>
        <v>416.22</v>
      </c>
      <c r="I223" s="56">
        <f t="shared" si="7"/>
        <v>0</v>
      </c>
      <c r="J223" s="54">
        <f>ROUND(H223*报价汇总表7!$C$8,2)</f>
        <v>0</v>
      </c>
      <c r="K223" s="56"/>
      <c r="L223" s="53"/>
    </row>
    <row r="224" ht="99.95" customHeight="1" spans="1:12">
      <c r="A224" s="38" t="s">
        <v>190</v>
      </c>
      <c r="B224" s="39" t="s">
        <v>690</v>
      </c>
      <c r="C224" s="40" t="s">
        <v>691</v>
      </c>
      <c r="D224" s="40" t="s">
        <v>692</v>
      </c>
      <c r="E224" s="36" t="s">
        <v>57</v>
      </c>
      <c r="F224" s="37"/>
      <c r="G224" s="42">
        <v>630.47</v>
      </c>
      <c r="H224" s="41">
        <f t="shared" si="6"/>
        <v>630.47</v>
      </c>
      <c r="I224" s="56">
        <f t="shared" si="7"/>
        <v>0</v>
      </c>
      <c r="J224" s="54">
        <f>ROUND(H224*报价汇总表7!$C$8,2)</f>
        <v>0</v>
      </c>
      <c r="K224" s="56"/>
      <c r="L224" s="53"/>
    </row>
    <row r="225" ht="90" customHeight="1" spans="1:12">
      <c r="A225" s="38" t="s">
        <v>285</v>
      </c>
      <c r="B225" s="39" t="s">
        <v>693</v>
      </c>
      <c r="C225" s="40" t="s">
        <v>694</v>
      </c>
      <c r="D225" s="40" t="s">
        <v>695</v>
      </c>
      <c r="E225" s="36" t="s">
        <v>57</v>
      </c>
      <c r="F225" s="37">
        <v>200</v>
      </c>
      <c r="G225" s="42">
        <v>180.07</v>
      </c>
      <c r="H225" s="41">
        <f t="shared" si="6"/>
        <v>180.07</v>
      </c>
      <c r="I225" s="56">
        <f t="shared" si="7"/>
        <v>36014</v>
      </c>
      <c r="J225" s="57"/>
      <c r="K225" s="56">
        <f>ROUND(F225*J225,0)</f>
        <v>0</v>
      </c>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ROUND(H226*报价汇总表7!$C$8,2)</f>
        <v>0</v>
      </c>
      <c r="K226" s="56"/>
      <c r="L226" s="53"/>
    </row>
    <row r="227" ht="99.95" customHeight="1" spans="1:12">
      <c r="A227" s="38" t="s">
        <v>45</v>
      </c>
      <c r="B227" s="39" t="s">
        <v>699</v>
      </c>
      <c r="C227" s="40" t="s">
        <v>700</v>
      </c>
      <c r="D227" s="40" t="s">
        <v>701</v>
      </c>
      <c r="E227" s="36" t="s">
        <v>57</v>
      </c>
      <c r="F227" s="37">
        <v>1600</v>
      </c>
      <c r="G227" s="42">
        <v>190.0115334148</v>
      </c>
      <c r="H227" s="41">
        <f t="shared" si="6"/>
        <v>190.01</v>
      </c>
      <c r="I227" s="56">
        <f t="shared" si="7"/>
        <v>304016</v>
      </c>
      <c r="J227" s="57"/>
      <c r="K227" s="56">
        <f>ROUND(F227*J227,0)</f>
        <v>0</v>
      </c>
      <c r="L227" s="53" t="s">
        <v>437</v>
      </c>
    </row>
    <row r="228" ht="99.95" customHeight="1" spans="1:12">
      <c r="A228" s="38" t="s">
        <v>49</v>
      </c>
      <c r="B228" s="39" t="s">
        <v>702</v>
      </c>
      <c r="C228" s="40" t="s">
        <v>703</v>
      </c>
      <c r="D228" s="40" t="s">
        <v>701</v>
      </c>
      <c r="E228" s="36" t="s">
        <v>57</v>
      </c>
      <c r="F228" s="37"/>
      <c r="G228" s="42">
        <v>193.2668345767</v>
      </c>
      <c r="H228" s="41">
        <f t="shared" si="6"/>
        <v>193.27</v>
      </c>
      <c r="I228" s="56">
        <f t="shared" si="7"/>
        <v>0</v>
      </c>
      <c r="J228" s="54">
        <f>ROUND(H228*报价汇总表7!$C$8,2)</f>
        <v>0</v>
      </c>
      <c r="K228" s="56"/>
      <c r="L228" s="53" t="s">
        <v>650</v>
      </c>
    </row>
    <row r="229" ht="99.95" customHeight="1" spans="1:12">
      <c r="A229" s="38" t="s">
        <v>190</v>
      </c>
      <c r="B229" s="39" t="s">
        <v>704</v>
      </c>
      <c r="C229" s="40" t="s">
        <v>705</v>
      </c>
      <c r="D229" s="40" t="s">
        <v>701</v>
      </c>
      <c r="E229" s="36" t="s">
        <v>57</v>
      </c>
      <c r="F229" s="37">
        <v>2600</v>
      </c>
      <c r="G229" s="42">
        <v>193.2650091545</v>
      </c>
      <c r="H229" s="41">
        <f t="shared" si="6"/>
        <v>193.27</v>
      </c>
      <c r="I229" s="56">
        <f t="shared" si="7"/>
        <v>502502</v>
      </c>
      <c r="J229" s="57"/>
      <c r="K229" s="56">
        <f>ROUND(F229*J229,0)</f>
        <v>0</v>
      </c>
      <c r="L229" s="53" t="s">
        <v>706</v>
      </c>
    </row>
    <row r="230" ht="99.95" customHeight="1" spans="1:12">
      <c r="A230" s="38" t="s">
        <v>285</v>
      </c>
      <c r="B230" s="39" t="s">
        <v>707</v>
      </c>
      <c r="C230" s="40" t="s">
        <v>708</v>
      </c>
      <c r="D230" s="40" t="s">
        <v>701</v>
      </c>
      <c r="E230" s="36" t="s">
        <v>57</v>
      </c>
      <c r="F230" s="37">
        <v>200</v>
      </c>
      <c r="G230" s="42">
        <v>193.266137874</v>
      </c>
      <c r="H230" s="41">
        <f t="shared" si="6"/>
        <v>193.27</v>
      </c>
      <c r="I230" s="56">
        <f t="shared" si="7"/>
        <v>38654</v>
      </c>
      <c r="J230" s="57"/>
      <c r="K230" s="56">
        <f>ROUND(F230*J230,0)</f>
        <v>0</v>
      </c>
      <c r="L230" s="53" t="s">
        <v>709</v>
      </c>
    </row>
    <row r="231" ht="99.95" customHeight="1" spans="1:12">
      <c r="A231" s="38" t="s">
        <v>289</v>
      </c>
      <c r="B231" s="39" t="s">
        <v>710</v>
      </c>
      <c r="C231" s="40" t="s">
        <v>711</v>
      </c>
      <c r="D231" s="40" t="s">
        <v>701</v>
      </c>
      <c r="E231" s="36" t="s">
        <v>57</v>
      </c>
      <c r="F231" s="37"/>
      <c r="G231" s="42">
        <v>190.0138464921</v>
      </c>
      <c r="H231" s="41">
        <f t="shared" si="6"/>
        <v>190.01</v>
      </c>
      <c r="I231" s="56">
        <f t="shared" si="7"/>
        <v>0</v>
      </c>
      <c r="J231" s="54">
        <f>ROUND(H231*报价汇总表7!$C$8,2)</f>
        <v>0</v>
      </c>
      <c r="K231" s="56"/>
      <c r="L231" s="53" t="s">
        <v>146</v>
      </c>
    </row>
    <row r="232" ht="60" customHeight="1" spans="1:12">
      <c r="A232" s="38" t="s">
        <v>712</v>
      </c>
      <c r="B232" s="39" t="s">
        <v>713</v>
      </c>
      <c r="C232" s="40" t="s">
        <v>714</v>
      </c>
      <c r="D232" s="40" t="s">
        <v>715</v>
      </c>
      <c r="E232" s="36" t="s">
        <v>57</v>
      </c>
      <c r="F232" s="37"/>
      <c r="G232" s="42">
        <v>46.1330367866999</v>
      </c>
      <c r="H232" s="41">
        <f t="shared" si="6"/>
        <v>46.13</v>
      </c>
      <c r="I232" s="56">
        <f t="shared" si="7"/>
        <v>0</v>
      </c>
      <c r="J232" s="54">
        <f>ROUND(H232*报价汇总表7!$C$8,2)</f>
        <v>0</v>
      </c>
      <c r="K232" s="56"/>
      <c r="L232" s="53" t="s">
        <v>614</v>
      </c>
    </row>
    <row r="233" ht="99.95" customHeight="1" spans="1:12">
      <c r="A233" s="38" t="s">
        <v>716</v>
      </c>
      <c r="B233" s="39" t="s">
        <v>717</v>
      </c>
      <c r="C233" s="40" t="s">
        <v>718</v>
      </c>
      <c r="D233" s="40" t="s">
        <v>701</v>
      </c>
      <c r="E233" s="36" t="s">
        <v>57</v>
      </c>
      <c r="F233" s="37"/>
      <c r="G233" s="42">
        <v>190.0119171781</v>
      </c>
      <c r="H233" s="41">
        <f t="shared" si="6"/>
        <v>190.01</v>
      </c>
      <c r="I233" s="56">
        <f t="shared" si="7"/>
        <v>0</v>
      </c>
      <c r="J233" s="54">
        <f>ROUND(H233*报价汇总表7!$C$8,2)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ROUND(H234*报价汇总表7!$C$8,2)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ROUND(H235*报价汇总表7!$C$8,2)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ROUND(H236*报价汇总表7!$C$8,2)</f>
        <v>0</v>
      </c>
      <c r="K236" s="56"/>
      <c r="L236" s="53"/>
    </row>
    <row r="237" ht="50.1" customHeight="1" spans="1:12">
      <c r="A237" s="38" t="s">
        <v>61</v>
      </c>
      <c r="B237" s="39" t="s">
        <v>727</v>
      </c>
      <c r="C237" s="40" t="s">
        <v>728</v>
      </c>
      <c r="D237" s="40" t="s">
        <v>729</v>
      </c>
      <c r="E237" s="36" t="s">
        <v>57</v>
      </c>
      <c r="F237" s="37">
        <v>100</v>
      </c>
      <c r="G237" s="42">
        <v>271.9511125656</v>
      </c>
      <c r="H237" s="41">
        <f t="shared" si="6"/>
        <v>271.95</v>
      </c>
      <c r="I237" s="56">
        <f t="shared" si="7"/>
        <v>27195</v>
      </c>
      <c r="J237" s="57"/>
      <c r="K237" s="56">
        <f>ROUND(F237*J237,0)</f>
        <v>0</v>
      </c>
      <c r="L237" s="53" t="s">
        <v>730</v>
      </c>
    </row>
    <row r="238" ht="50.1" customHeight="1" spans="1:12">
      <c r="A238" s="38" t="s">
        <v>66</v>
      </c>
      <c r="B238" s="39" t="s">
        <v>731</v>
      </c>
      <c r="C238" s="40" t="s">
        <v>732</v>
      </c>
      <c r="D238" s="40" t="s">
        <v>729</v>
      </c>
      <c r="E238" s="36" t="s">
        <v>57</v>
      </c>
      <c r="F238" s="37">
        <v>100</v>
      </c>
      <c r="G238" s="42">
        <v>314.7449366804</v>
      </c>
      <c r="H238" s="41">
        <f t="shared" si="6"/>
        <v>314.74</v>
      </c>
      <c r="I238" s="56">
        <f t="shared" si="7"/>
        <v>31474</v>
      </c>
      <c r="J238" s="57"/>
      <c r="K238" s="56">
        <f>ROUND(F238*J238,0)</f>
        <v>0</v>
      </c>
      <c r="L238" s="53" t="s">
        <v>730</v>
      </c>
    </row>
    <row r="239" ht="50.1" customHeight="1" spans="1:12">
      <c r="A239" s="38" t="s">
        <v>372</v>
      </c>
      <c r="B239" s="39" t="s">
        <v>733</v>
      </c>
      <c r="C239" s="40" t="s">
        <v>734</v>
      </c>
      <c r="D239" s="40" t="s">
        <v>729</v>
      </c>
      <c r="E239" s="36" t="s">
        <v>57</v>
      </c>
      <c r="F239" s="37"/>
      <c r="G239" s="42">
        <v>271.952298354</v>
      </c>
      <c r="H239" s="41">
        <f t="shared" si="6"/>
        <v>271.95</v>
      </c>
      <c r="I239" s="56">
        <f t="shared" si="7"/>
        <v>0</v>
      </c>
      <c r="J239" s="54">
        <f>ROUND(H239*报价汇总表7!$C$8,2)</f>
        <v>0</v>
      </c>
      <c r="K239" s="56"/>
      <c r="L239" s="53" t="s">
        <v>735</v>
      </c>
    </row>
    <row r="240" ht="50.1" customHeight="1" spans="1:12">
      <c r="A240" s="38" t="s">
        <v>376</v>
      </c>
      <c r="B240" s="39" t="s">
        <v>736</v>
      </c>
      <c r="C240" s="40" t="s">
        <v>737</v>
      </c>
      <c r="D240" s="40" t="s">
        <v>729</v>
      </c>
      <c r="E240" s="36" t="s">
        <v>57</v>
      </c>
      <c r="F240" s="37"/>
      <c r="G240" s="42">
        <v>314.7429680416</v>
      </c>
      <c r="H240" s="41">
        <f t="shared" si="6"/>
        <v>314.74</v>
      </c>
      <c r="I240" s="56">
        <f t="shared" si="7"/>
        <v>0</v>
      </c>
      <c r="J240" s="54">
        <f>ROUND(H240*报价汇总表7!$C$8,2)</f>
        <v>0</v>
      </c>
      <c r="K240" s="56"/>
      <c r="L240" s="53" t="s">
        <v>735</v>
      </c>
    </row>
    <row r="241" ht="50.1" customHeight="1" spans="1:12">
      <c r="A241" s="38" t="s">
        <v>49</v>
      </c>
      <c r="B241" s="39" t="s">
        <v>738</v>
      </c>
      <c r="C241" s="40" t="s">
        <v>739</v>
      </c>
      <c r="D241" s="40" t="s">
        <v>729</v>
      </c>
      <c r="E241" s="36" t="s">
        <v>57</v>
      </c>
      <c r="F241" s="37"/>
      <c r="G241" s="42">
        <v>648.54</v>
      </c>
      <c r="H241" s="41">
        <f t="shared" si="6"/>
        <v>648.54</v>
      </c>
      <c r="I241" s="56">
        <f t="shared" si="7"/>
        <v>0</v>
      </c>
      <c r="J241" s="54">
        <f>ROUND(H241*报价汇总表7!$C$8,2)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ROUND(H242*报价汇总表7!$C$8,2)</f>
        <v>0</v>
      </c>
      <c r="K242" s="56"/>
      <c r="L242" s="53"/>
    </row>
    <row r="243" ht="60" customHeight="1" spans="1:12">
      <c r="A243" s="38" t="s">
        <v>45</v>
      </c>
      <c r="B243" s="39" t="s">
        <v>743</v>
      </c>
      <c r="C243" s="40" t="s">
        <v>744</v>
      </c>
      <c r="D243" s="40" t="s">
        <v>745</v>
      </c>
      <c r="E243" s="36" t="s">
        <v>57</v>
      </c>
      <c r="F243" s="37">
        <v>60</v>
      </c>
      <c r="G243" s="42">
        <v>387.143531146</v>
      </c>
      <c r="H243" s="41">
        <f t="shared" si="6"/>
        <v>387.14</v>
      </c>
      <c r="I243" s="56">
        <f t="shared" si="7"/>
        <v>23228</v>
      </c>
      <c r="J243" s="57"/>
      <c r="K243" s="56">
        <f>ROUND(F243*J243,0)</f>
        <v>0</v>
      </c>
      <c r="L243" s="53" t="s">
        <v>146</v>
      </c>
    </row>
    <row r="244" ht="60" customHeight="1" spans="1:12">
      <c r="A244" s="38" t="s">
        <v>49</v>
      </c>
      <c r="B244" s="39" t="s">
        <v>746</v>
      </c>
      <c r="C244" s="40" t="s">
        <v>747</v>
      </c>
      <c r="D244" s="40" t="s">
        <v>745</v>
      </c>
      <c r="E244" s="36" t="s">
        <v>57</v>
      </c>
      <c r="F244" s="37">
        <v>20</v>
      </c>
      <c r="G244" s="42">
        <v>444.673531146</v>
      </c>
      <c r="H244" s="41">
        <f t="shared" si="6"/>
        <v>444.67</v>
      </c>
      <c r="I244" s="56">
        <f t="shared" si="7"/>
        <v>8893</v>
      </c>
      <c r="J244" s="57"/>
      <c r="K244" s="56">
        <f>ROUND(F244*J244,0)</f>
        <v>0</v>
      </c>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ROUND(H245*报价汇总表7!$C$8,2)</f>
        <v>0</v>
      </c>
      <c r="K245" s="56"/>
      <c r="L245" s="53"/>
    </row>
    <row r="246" ht="69.95" customHeight="1" spans="1:12">
      <c r="A246" s="38" t="s">
        <v>751</v>
      </c>
      <c r="B246" s="39" t="s">
        <v>752</v>
      </c>
      <c r="C246" s="40" t="s">
        <v>753</v>
      </c>
      <c r="D246" s="40" t="s">
        <v>754</v>
      </c>
      <c r="E246" s="36" t="s">
        <v>168</v>
      </c>
      <c r="F246" s="37">
        <v>1000</v>
      </c>
      <c r="G246" s="42">
        <v>6.90518</v>
      </c>
      <c r="H246" s="41">
        <f t="shared" si="6"/>
        <v>6.91</v>
      </c>
      <c r="I246" s="56">
        <f t="shared" si="7"/>
        <v>6910</v>
      </c>
      <c r="J246" s="57"/>
      <c r="K246" s="56">
        <f>ROUND(F246*J246,0)</f>
        <v>0</v>
      </c>
      <c r="L246" s="53" t="s">
        <v>755</v>
      </c>
    </row>
    <row r="247" ht="60" customHeight="1" spans="1:12">
      <c r="A247" s="38" t="s">
        <v>756</v>
      </c>
      <c r="B247" s="39" t="s">
        <v>757</v>
      </c>
      <c r="C247" s="40" t="s">
        <v>758</v>
      </c>
      <c r="D247" s="40" t="s">
        <v>759</v>
      </c>
      <c r="E247" s="36" t="s">
        <v>57</v>
      </c>
      <c r="F247" s="37"/>
      <c r="G247" s="42">
        <v>418.80720366</v>
      </c>
      <c r="H247" s="41">
        <f t="shared" si="6"/>
        <v>418.81</v>
      </c>
      <c r="I247" s="56">
        <f t="shared" si="7"/>
        <v>0</v>
      </c>
      <c r="J247" s="54">
        <f>ROUND(H247*报价汇总表7!$C$8,2)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ROUND(H248*报价汇总表7!$C$8,2)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ROUND(H249*报价汇总表7!$C$8,2)</f>
        <v>0</v>
      </c>
      <c r="K249" s="56"/>
      <c r="L249" s="53"/>
    </row>
    <row r="250" ht="60" customHeight="1" spans="1:12">
      <c r="A250" s="38" t="s">
        <v>767</v>
      </c>
      <c r="B250" s="39" t="s">
        <v>768</v>
      </c>
      <c r="C250" s="40" t="s">
        <v>769</v>
      </c>
      <c r="D250" s="40" t="s">
        <v>770</v>
      </c>
      <c r="E250" s="36" t="s">
        <v>41</v>
      </c>
      <c r="F250" s="37"/>
      <c r="G250" s="42">
        <v>162.82</v>
      </c>
      <c r="H250" s="41">
        <f t="shared" si="6"/>
        <v>162.82</v>
      </c>
      <c r="I250" s="56">
        <f t="shared" si="7"/>
        <v>0</v>
      </c>
      <c r="J250" s="54">
        <f>ROUND(H250*报价汇总表7!$C$8,2)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ROUND(H251*报价汇总表7!$C$8,2)</f>
        <v>0</v>
      </c>
      <c r="K251" s="56"/>
      <c r="L251" s="53"/>
    </row>
    <row r="252" ht="60" customHeight="1" spans="1:12">
      <c r="A252" s="38" t="s">
        <v>774</v>
      </c>
      <c r="B252" s="39" t="s">
        <v>775</v>
      </c>
      <c r="C252" s="40" t="s">
        <v>776</v>
      </c>
      <c r="D252" s="40" t="s">
        <v>777</v>
      </c>
      <c r="E252" s="36" t="s">
        <v>57</v>
      </c>
      <c r="F252" s="37"/>
      <c r="G252" s="42">
        <v>312.14</v>
      </c>
      <c r="H252" s="41">
        <f t="shared" si="6"/>
        <v>312.14</v>
      </c>
      <c r="I252" s="56">
        <f t="shared" si="7"/>
        <v>0</v>
      </c>
      <c r="J252" s="54">
        <f>ROUND(H252*报价汇总表7!$C$8,2)</f>
        <v>0</v>
      </c>
      <c r="K252" s="56"/>
      <c r="L252" s="53"/>
    </row>
    <row r="253" ht="60" customHeight="1" spans="1:12">
      <c r="A253" s="38" t="s">
        <v>778</v>
      </c>
      <c r="B253" s="39" t="s">
        <v>779</v>
      </c>
      <c r="C253" s="40" t="s">
        <v>780</v>
      </c>
      <c r="D253" s="40" t="s">
        <v>777</v>
      </c>
      <c r="E253" s="36" t="s">
        <v>57</v>
      </c>
      <c r="F253" s="37">
        <v>200</v>
      </c>
      <c r="G253" s="42">
        <v>170.48</v>
      </c>
      <c r="H253" s="41">
        <f t="shared" si="6"/>
        <v>170.48</v>
      </c>
      <c r="I253" s="56">
        <f t="shared" si="7"/>
        <v>34096</v>
      </c>
      <c r="J253" s="57"/>
      <c r="K253" s="56">
        <f>ROUND(F253*J253,0)</f>
        <v>0</v>
      </c>
      <c r="L253" s="53"/>
    </row>
    <row r="254" ht="39.95" customHeight="1" spans="1:12">
      <c r="A254" s="38" t="s">
        <v>781</v>
      </c>
      <c r="B254" s="39" t="s">
        <v>782</v>
      </c>
      <c r="C254" s="40" t="s">
        <v>783</v>
      </c>
      <c r="D254" s="40" t="s">
        <v>279</v>
      </c>
      <c r="E254" s="36" t="s">
        <v>57</v>
      </c>
      <c r="F254" s="37"/>
      <c r="G254" s="42">
        <v>80.38</v>
      </c>
      <c r="H254" s="41">
        <f t="shared" si="6"/>
        <v>80.38</v>
      </c>
      <c r="I254" s="56">
        <f t="shared" si="7"/>
        <v>0</v>
      </c>
      <c r="J254" s="54">
        <f>ROUND(H254*报价汇总表7!$C$8,2)</f>
        <v>0</v>
      </c>
      <c r="K254" s="56"/>
      <c r="L254" s="53"/>
    </row>
    <row r="255" ht="39.95" customHeight="1" spans="1:12">
      <c r="A255" s="38" t="s">
        <v>784</v>
      </c>
      <c r="B255" s="39" t="s">
        <v>785</v>
      </c>
      <c r="C255" s="40" t="s">
        <v>786</v>
      </c>
      <c r="D255" s="40" t="s">
        <v>787</v>
      </c>
      <c r="E255" s="36" t="s">
        <v>57</v>
      </c>
      <c r="F255" s="37">
        <v>10</v>
      </c>
      <c r="G255" s="42">
        <v>225.34</v>
      </c>
      <c r="H255" s="41">
        <f t="shared" si="6"/>
        <v>225.34</v>
      </c>
      <c r="I255" s="56">
        <f t="shared" si="7"/>
        <v>2253</v>
      </c>
      <c r="J255" s="57"/>
      <c r="K255" s="56">
        <f>ROUND(F255*J255,0)</f>
        <v>0</v>
      </c>
      <c r="L255" s="53"/>
    </row>
    <row r="256" ht="69.95" customHeight="1" spans="1:12">
      <c r="A256" s="38" t="s">
        <v>788</v>
      </c>
      <c r="B256" s="39" t="s">
        <v>789</v>
      </c>
      <c r="C256" s="40" t="s">
        <v>790</v>
      </c>
      <c r="D256" s="40" t="s">
        <v>791</v>
      </c>
      <c r="E256" s="36" t="s">
        <v>57</v>
      </c>
      <c r="F256" s="37">
        <v>10</v>
      </c>
      <c r="G256" s="42">
        <v>162.6892415937</v>
      </c>
      <c r="H256" s="41">
        <f t="shared" si="6"/>
        <v>162.69</v>
      </c>
      <c r="I256" s="56">
        <f t="shared" si="7"/>
        <v>1627</v>
      </c>
      <c r="J256" s="57"/>
      <c r="K256" s="56">
        <f>ROUND(F256*J256,0)</f>
        <v>0</v>
      </c>
      <c r="L256" s="53" t="s">
        <v>146</v>
      </c>
    </row>
    <row r="257" ht="69.95" customHeight="1" spans="1:12">
      <c r="A257" s="38" t="s">
        <v>792</v>
      </c>
      <c r="B257" s="39" t="s">
        <v>793</v>
      </c>
      <c r="C257" s="40" t="s">
        <v>794</v>
      </c>
      <c r="D257" s="40" t="s">
        <v>791</v>
      </c>
      <c r="E257" s="36" t="s">
        <v>57</v>
      </c>
      <c r="F257" s="37"/>
      <c r="G257" s="42">
        <v>162.731803901873</v>
      </c>
      <c r="H257" s="41">
        <f t="shared" si="6"/>
        <v>162.73</v>
      </c>
      <c r="I257" s="56">
        <f t="shared" si="7"/>
        <v>0</v>
      </c>
      <c r="J257" s="54">
        <f>ROUND(H257*报价汇总表7!$C$8,2)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ROUND(H258*报价汇总表7!$C$8,2)</f>
        <v>0</v>
      </c>
      <c r="K258" s="56"/>
      <c r="L258" s="53"/>
    </row>
    <row r="259" ht="39.95" customHeight="1" spans="1:12">
      <c r="A259" s="38" t="s">
        <v>799</v>
      </c>
      <c r="B259" s="39" t="s">
        <v>800</v>
      </c>
      <c r="C259" s="40" t="s">
        <v>801</v>
      </c>
      <c r="D259" s="40" t="s">
        <v>802</v>
      </c>
      <c r="E259" s="36" t="s">
        <v>88</v>
      </c>
      <c r="F259" s="37">
        <v>40</v>
      </c>
      <c r="G259" s="42">
        <v>160.68</v>
      </c>
      <c r="H259" s="41">
        <f t="shared" si="6"/>
        <v>160.68</v>
      </c>
      <c r="I259" s="56">
        <f t="shared" si="7"/>
        <v>6427</v>
      </c>
      <c r="J259" s="57"/>
      <c r="K259" s="56">
        <f>ROUND(F259*J259,0)</f>
        <v>0</v>
      </c>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ROUND(H260*报价汇总表7!$C$8,2)</f>
        <v>0</v>
      </c>
      <c r="K260" s="56"/>
      <c r="L260" s="53" t="s">
        <v>803</v>
      </c>
    </row>
    <row r="261" ht="30" customHeight="1" spans="1:12">
      <c r="A261" s="38" t="s">
        <v>807</v>
      </c>
      <c r="B261" s="39" t="s">
        <v>808</v>
      </c>
      <c r="C261" s="40" t="s">
        <v>809</v>
      </c>
      <c r="D261" s="40" t="s">
        <v>810</v>
      </c>
      <c r="E261" s="36" t="s">
        <v>57</v>
      </c>
      <c r="F261" s="37"/>
      <c r="G261" s="42">
        <v>11.371221474</v>
      </c>
      <c r="H261" s="41">
        <f t="shared" si="6"/>
        <v>11.37</v>
      </c>
      <c r="I261" s="56">
        <f t="shared" si="7"/>
        <v>0</v>
      </c>
      <c r="J261" s="54">
        <f>ROUND(H261*报价汇总表7!$C$8,2)</f>
        <v>0</v>
      </c>
      <c r="K261" s="56"/>
      <c r="L261" s="53" t="s">
        <v>614</v>
      </c>
    </row>
    <row r="262" ht="30" customHeight="1" spans="1:12">
      <c r="A262" s="38" t="s">
        <v>811</v>
      </c>
      <c r="B262" s="39" t="s">
        <v>812</v>
      </c>
      <c r="C262" s="40" t="s">
        <v>813</v>
      </c>
      <c r="D262" s="40" t="s">
        <v>810</v>
      </c>
      <c r="E262" s="36" t="s">
        <v>57</v>
      </c>
      <c r="F262" s="37">
        <v>10</v>
      </c>
      <c r="G262" s="42">
        <v>11.3687231858</v>
      </c>
      <c r="H262" s="41">
        <f t="shared" si="6"/>
        <v>11.37</v>
      </c>
      <c r="I262" s="56">
        <f t="shared" si="7"/>
        <v>114</v>
      </c>
      <c r="J262" s="57"/>
      <c r="K262" s="56">
        <f>ROUND(F262*J262,0)</f>
        <v>0</v>
      </c>
      <c r="L262" s="53" t="s">
        <v>814</v>
      </c>
    </row>
    <row r="263" ht="69.95" customHeight="1" spans="1:12">
      <c r="A263" s="38" t="s">
        <v>815</v>
      </c>
      <c r="B263" s="39" t="s">
        <v>816</v>
      </c>
      <c r="C263" s="40" t="s">
        <v>817</v>
      </c>
      <c r="D263" s="40" t="s">
        <v>810</v>
      </c>
      <c r="E263" s="36" t="s">
        <v>57</v>
      </c>
      <c r="F263" s="37">
        <v>10</v>
      </c>
      <c r="G263" s="42">
        <v>35.530464984</v>
      </c>
      <c r="H263" s="41">
        <f>ROUND(G263,2)</f>
        <v>35.53</v>
      </c>
      <c r="I263" s="56">
        <f t="shared" ref="I263" si="8">ROUND(F263*H263,0)</f>
        <v>355</v>
      </c>
      <c r="J263" s="57"/>
      <c r="K263" s="56">
        <f t="shared" ref="K263" si="9">ROUND(F263*J263,0)</f>
        <v>0</v>
      </c>
      <c r="L263" s="53" t="s">
        <v>706</v>
      </c>
    </row>
    <row r="264" s="6" customFormat="1" ht="24" customHeight="1" spans="1:12">
      <c r="A264" s="59"/>
      <c r="B264" s="60" t="s">
        <v>818</v>
      </c>
      <c r="C264" s="61"/>
      <c r="D264" s="61"/>
      <c r="E264" s="62"/>
      <c r="F264" s="63"/>
      <c r="G264" s="62"/>
      <c r="H264" s="62"/>
      <c r="I264" s="64">
        <f>SUM(I5:I263)</f>
        <v>2619200</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27 J33 J34 J35 J38 J39 J48 J55 J56 J57 J58 J68 J69 J70 J71 J85 J94 J108 J111 J133 J142 J147 J151 J154 J155 J158 J168 J171 J174 J185 J193 J198 J199 J200 J209 J220 J225 J226 J227 J228 J245 J246 J253 J254 J259 J7:J13 J14:J16 J17:J18 J19:J22 J23:J24 J25:J26 J28:J32 J36:J37 J40:J42 J43:J45 J46:J47 J49:J50 J51:J52 J53:J54 J59:J65 J66:J67 J72:J76 J77:J78 J79:J84 J86:J89 J90:J91 J92:J93 J95:J107 J109:J110 J112:J115 J116:J118 J119:J132 J134:J141 J143:J146 J148:J150 J152:J153 J156:J157 J159:J160 J161:J163 J164:J165 J166:J167 J169:J170 J172:J173 J175:J184 J186:J192 J194:J197 J201:J208 J210:J219 J221:J224 J229:J230 J231:J236 J237:J238 J239:J242 J243:J244 J247:J252 J255:J256 J257:J258 J260:J261 J262: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13:J245 J247:J261" unlocked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828</v>
      </c>
      <c r="B2" s="70"/>
      <c r="C2" s="70"/>
      <c r="D2" s="70"/>
      <c r="E2" s="70"/>
    </row>
    <row r="3" ht="39.95" customHeight="1" spans="1:5">
      <c r="A3" s="71" t="s">
        <v>7</v>
      </c>
      <c r="B3" s="72" t="s">
        <v>8</v>
      </c>
      <c r="C3" s="73" t="s">
        <v>9</v>
      </c>
      <c r="D3" s="74" t="s">
        <v>10</v>
      </c>
      <c r="E3" s="75" t="s">
        <v>11</v>
      </c>
    </row>
    <row r="4" ht="39.95" customHeight="1" spans="1:5">
      <c r="A4" s="76">
        <v>1</v>
      </c>
      <c r="B4" s="77" t="s">
        <v>12</v>
      </c>
      <c r="C4" s="78">
        <f>'8-娄底'!I264</f>
        <v>2807630</v>
      </c>
      <c r="D4" s="78">
        <f>'8-娄底'!K264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2807630</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256" activePane="bottomLeft" state="frozen"/>
      <selection/>
      <selection pane="bottomLeft" activeCell="J258" sqref="J258"/>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828</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500</v>
      </c>
      <c r="G7" s="42">
        <v>21.23</v>
      </c>
      <c r="H7" s="41">
        <f t="shared" ref="H7:H70" si="0">ROUND(G7,2)</f>
        <v>21.23</v>
      </c>
      <c r="I7" s="56">
        <f t="shared" ref="I7:I70" si="1">ROUND(F7*H7,0)</f>
        <v>10615</v>
      </c>
      <c r="J7" s="57"/>
      <c r="K7" s="56">
        <f>ROUND(F7*J7,0)</f>
        <v>0</v>
      </c>
      <c r="L7" s="53"/>
    </row>
    <row r="8" s="4" customFormat="1" ht="20.1" customHeight="1" spans="1:12">
      <c r="A8" s="38" t="s">
        <v>42</v>
      </c>
      <c r="B8" s="39" t="s">
        <v>43</v>
      </c>
      <c r="C8" s="40" t="s">
        <v>44</v>
      </c>
      <c r="D8" s="40"/>
      <c r="E8" s="36" t="s">
        <v>33</v>
      </c>
      <c r="F8" s="37">
        <v>0</v>
      </c>
      <c r="G8" s="42">
        <v>0</v>
      </c>
      <c r="H8" s="41">
        <f t="shared" si="0"/>
        <v>0</v>
      </c>
      <c r="I8" s="56">
        <f t="shared" si="1"/>
        <v>0</v>
      </c>
      <c r="J8" s="54"/>
      <c r="K8" s="56"/>
      <c r="L8" s="53"/>
    </row>
    <row r="9" ht="60" customHeight="1" spans="1:12">
      <c r="A9" s="38" t="s">
        <v>45</v>
      </c>
      <c r="B9" s="39" t="s">
        <v>46</v>
      </c>
      <c r="C9" s="40" t="s">
        <v>47</v>
      </c>
      <c r="D9" s="40" t="s">
        <v>48</v>
      </c>
      <c r="E9" s="36" t="s">
        <v>41</v>
      </c>
      <c r="F9" s="37">
        <v>2000</v>
      </c>
      <c r="G9" s="42">
        <v>2.27</v>
      </c>
      <c r="H9" s="41">
        <f t="shared" si="0"/>
        <v>2.27</v>
      </c>
      <c r="I9" s="56">
        <f t="shared" si="1"/>
        <v>4540</v>
      </c>
      <c r="J9" s="57"/>
      <c r="K9" s="56">
        <f>ROUND(F9*J9,0)</f>
        <v>0</v>
      </c>
      <c r="L9" s="53"/>
    </row>
    <row r="10" ht="50.1" customHeight="1" spans="1:12">
      <c r="A10" s="38" t="s">
        <v>49</v>
      </c>
      <c r="B10" s="39" t="s">
        <v>50</v>
      </c>
      <c r="C10" s="40" t="s">
        <v>51</v>
      </c>
      <c r="D10" s="40" t="s">
        <v>52</v>
      </c>
      <c r="E10" s="36" t="s">
        <v>41</v>
      </c>
      <c r="F10" s="37">
        <v>600</v>
      </c>
      <c r="G10" s="42">
        <v>3.04</v>
      </c>
      <c r="H10" s="41">
        <f t="shared" si="0"/>
        <v>3.04</v>
      </c>
      <c r="I10" s="56">
        <f t="shared" si="1"/>
        <v>1824</v>
      </c>
      <c r="J10" s="57"/>
      <c r="K10" s="56">
        <f>ROUND(F10*J10,0)</f>
        <v>0</v>
      </c>
      <c r="L10" s="53"/>
    </row>
    <row r="11" ht="50.1" customHeight="1" spans="1:12">
      <c r="A11" s="38" t="s">
        <v>53</v>
      </c>
      <c r="B11" s="39" t="s">
        <v>54</v>
      </c>
      <c r="C11" s="40" t="s">
        <v>55</v>
      </c>
      <c r="D11" s="40" t="s">
        <v>56</v>
      </c>
      <c r="E11" s="36" t="s">
        <v>57</v>
      </c>
      <c r="F11" s="37">
        <v>800</v>
      </c>
      <c r="G11" s="42">
        <v>5.38</v>
      </c>
      <c r="H11" s="41">
        <f t="shared" si="0"/>
        <v>5.38</v>
      </c>
      <c r="I11" s="56">
        <f t="shared" si="1"/>
        <v>4304</v>
      </c>
      <c r="J11" s="57"/>
      <c r="K11" s="56">
        <f>ROUND(F11*J11,0)</f>
        <v>0</v>
      </c>
      <c r="L11" s="53"/>
    </row>
    <row r="12" ht="20.1" customHeight="1" spans="1:12">
      <c r="A12" s="38" t="s">
        <v>58</v>
      </c>
      <c r="B12" s="39" t="s">
        <v>59</v>
      </c>
      <c r="C12" s="40" t="s">
        <v>60</v>
      </c>
      <c r="D12" s="40"/>
      <c r="E12" s="36" t="s">
        <v>33</v>
      </c>
      <c r="F12" s="37">
        <v>0</v>
      </c>
      <c r="G12" s="42">
        <v>0</v>
      </c>
      <c r="H12" s="41">
        <f t="shared" si="0"/>
        <v>0</v>
      </c>
      <c r="I12" s="56">
        <f t="shared" si="1"/>
        <v>0</v>
      </c>
      <c r="J12" s="54"/>
      <c r="K12" s="56"/>
      <c r="L12" s="53"/>
    </row>
    <row r="13" ht="39.95" customHeight="1" spans="1:12">
      <c r="A13" s="38" t="s">
        <v>61</v>
      </c>
      <c r="B13" s="39" t="s">
        <v>62</v>
      </c>
      <c r="C13" s="40" t="s">
        <v>63</v>
      </c>
      <c r="D13" s="40" t="s">
        <v>64</v>
      </c>
      <c r="E13" s="36" t="s">
        <v>65</v>
      </c>
      <c r="F13" s="37">
        <v>0</v>
      </c>
      <c r="G13" s="42">
        <v>34.63</v>
      </c>
      <c r="H13" s="41">
        <f t="shared" si="0"/>
        <v>34.63</v>
      </c>
      <c r="I13" s="56">
        <f t="shared" si="1"/>
        <v>0</v>
      </c>
      <c r="J13" s="54">
        <f>ROUND(H13*报价汇总表8!$C$8,2)</f>
        <v>0</v>
      </c>
      <c r="K13" s="56"/>
      <c r="L13" s="53"/>
    </row>
    <row r="14" ht="30" customHeight="1" spans="1:12">
      <c r="A14" s="38" t="s">
        <v>66</v>
      </c>
      <c r="B14" s="39" t="s">
        <v>67</v>
      </c>
      <c r="C14" s="40" t="s">
        <v>68</v>
      </c>
      <c r="D14" s="40" t="s">
        <v>64</v>
      </c>
      <c r="E14" s="36" t="s">
        <v>41</v>
      </c>
      <c r="F14" s="37">
        <v>0</v>
      </c>
      <c r="G14" s="42">
        <v>0.72</v>
      </c>
      <c r="H14" s="41">
        <f t="shared" si="0"/>
        <v>0.72</v>
      </c>
      <c r="I14" s="56">
        <f t="shared" si="1"/>
        <v>0</v>
      </c>
      <c r="J14" s="54">
        <f>ROUND(H14*报价汇总表8!$C$8,2)</f>
        <v>0</v>
      </c>
      <c r="K14" s="56"/>
      <c r="L14" s="53"/>
    </row>
    <row r="15" ht="30" customHeight="1" spans="1:12">
      <c r="A15" s="38" t="s">
        <v>69</v>
      </c>
      <c r="B15" s="39" t="s">
        <v>70</v>
      </c>
      <c r="C15" s="40" t="s">
        <v>71</v>
      </c>
      <c r="D15" s="40"/>
      <c r="E15" s="36" t="s">
        <v>33</v>
      </c>
      <c r="F15" s="37">
        <v>0</v>
      </c>
      <c r="G15" s="42">
        <v>0</v>
      </c>
      <c r="H15" s="41">
        <f t="shared" si="0"/>
        <v>0</v>
      </c>
      <c r="I15" s="56">
        <f t="shared" si="1"/>
        <v>0</v>
      </c>
      <c r="J15" s="54">
        <f>ROUND(H15*报价汇总表8!$C$8,2)</f>
        <v>0</v>
      </c>
      <c r="K15" s="56"/>
      <c r="L15" s="53"/>
    </row>
    <row r="16" ht="20.1" customHeight="1" spans="1:12">
      <c r="A16" s="38" t="s">
        <v>72</v>
      </c>
      <c r="B16" s="39" t="s">
        <v>73</v>
      </c>
      <c r="C16" s="40" t="s">
        <v>74</v>
      </c>
      <c r="D16" s="40"/>
      <c r="E16" s="36" t="s">
        <v>33</v>
      </c>
      <c r="F16" s="37">
        <v>0</v>
      </c>
      <c r="G16" s="42">
        <v>0</v>
      </c>
      <c r="H16" s="41">
        <f t="shared" si="0"/>
        <v>0</v>
      </c>
      <c r="I16" s="56">
        <f t="shared" si="1"/>
        <v>0</v>
      </c>
      <c r="J16" s="54">
        <f>ROUND(H16*报价汇总表8!$C$8,2)</f>
        <v>0</v>
      </c>
      <c r="K16" s="56"/>
      <c r="L16" s="53"/>
    </row>
    <row r="17" ht="39.95" customHeight="1" spans="1:12">
      <c r="A17" s="38" t="s">
        <v>45</v>
      </c>
      <c r="B17" s="39" t="s">
        <v>75</v>
      </c>
      <c r="C17" s="40" t="s">
        <v>76</v>
      </c>
      <c r="D17" s="40" t="s">
        <v>77</v>
      </c>
      <c r="E17" s="36" t="s">
        <v>41</v>
      </c>
      <c r="F17" s="37">
        <v>600</v>
      </c>
      <c r="G17" s="42">
        <v>21.95</v>
      </c>
      <c r="H17" s="41">
        <f t="shared" si="0"/>
        <v>21.95</v>
      </c>
      <c r="I17" s="56">
        <f t="shared" si="1"/>
        <v>13170</v>
      </c>
      <c r="J17" s="57"/>
      <c r="K17" s="56">
        <f>ROUND(F17*J17,0)</f>
        <v>0</v>
      </c>
      <c r="L17" s="53"/>
    </row>
    <row r="18" ht="39.95" customHeight="1" spans="1:12">
      <c r="A18" s="38" t="s">
        <v>49</v>
      </c>
      <c r="B18" s="39" t="s">
        <v>78</v>
      </c>
      <c r="C18" s="40" t="s">
        <v>79</v>
      </c>
      <c r="D18" s="40" t="s">
        <v>77</v>
      </c>
      <c r="E18" s="36" t="s">
        <v>41</v>
      </c>
      <c r="F18" s="37">
        <v>0</v>
      </c>
      <c r="G18" s="42">
        <v>9.48</v>
      </c>
      <c r="H18" s="41">
        <f t="shared" si="0"/>
        <v>9.48</v>
      </c>
      <c r="I18" s="56">
        <f t="shared" si="1"/>
        <v>0</v>
      </c>
      <c r="J18" s="54">
        <f>ROUND(H18*报价汇总表8!$C$8,2)</f>
        <v>0</v>
      </c>
      <c r="K18" s="56"/>
      <c r="L18" s="53"/>
    </row>
    <row r="19" ht="30" customHeight="1" spans="1:12">
      <c r="A19" s="38" t="s">
        <v>80</v>
      </c>
      <c r="B19" s="39" t="s">
        <v>81</v>
      </c>
      <c r="C19" s="40" t="s">
        <v>82</v>
      </c>
      <c r="D19" s="40" t="s">
        <v>83</v>
      </c>
      <c r="E19" s="36" t="s">
        <v>41</v>
      </c>
      <c r="F19" s="37">
        <v>0</v>
      </c>
      <c r="G19" s="42">
        <v>12.91</v>
      </c>
      <c r="H19" s="41">
        <f t="shared" si="0"/>
        <v>12.91</v>
      </c>
      <c r="I19" s="56">
        <f t="shared" si="1"/>
        <v>0</v>
      </c>
      <c r="J19" s="54">
        <f>ROUND(H19*报价汇总表8!$C$8,2)</f>
        <v>0</v>
      </c>
      <c r="K19" s="56"/>
      <c r="L19" s="53"/>
    </row>
    <row r="20" ht="20.1" customHeight="1" spans="1:12">
      <c r="A20" s="38" t="s">
        <v>84</v>
      </c>
      <c r="B20" s="39" t="s">
        <v>85</v>
      </c>
      <c r="C20" s="40" t="s">
        <v>86</v>
      </c>
      <c r="D20" s="40" t="s">
        <v>87</v>
      </c>
      <c r="E20" s="36" t="s">
        <v>88</v>
      </c>
      <c r="F20" s="37">
        <v>0</v>
      </c>
      <c r="G20" s="42">
        <v>5.69</v>
      </c>
      <c r="H20" s="41">
        <f t="shared" si="0"/>
        <v>5.69</v>
      </c>
      <c r="I20" s="56">
        <f t="shared" si="1"/>
        <v>0</v>
      </c>
      <c r="J20" s="54">
        <f>ROUND(H20*报价汇总表8!$C$8,2)</f>
        <v>0</v>
      </c>
      <c r="K20" s="56"/>
      <c r="L20" s="53"/>
    </row>
    <row r="21" ht="60" customHeight="1" spans="1:12">
      <c r="A21" s="38" t="s">
        <v>89</v>
      </c>
      <c r="B21" s="39" t="s">
        <v>90</v>
      </c>
      <c r="C21" s="40" t="s">
        <v>91</v>
      </c>
      <c r="D21" s="40" t="s">
        <v>92</v>
      </c>
      <c r="E21" s="36" t="s">
        <v>57</v>
      </c>
      <c r="F21" s="37">
        <v>0</v>
      </c>
      <c r="G21" s="42">
        <v>390.27</v>
      </c>
      <c r="H21" s="41">
        <f t="shared" si="0"/>
        <v>390.27</v>
      </c>
      <c r="I21" s="56">
        <f t="shared" si="1"/>
        <v>0</v>
      </c>
      <c r="J21" s="54">
        <f>ROUND(H21*报价汇总表8!$C$8,2)</f>
        <v>0</v>
      </c>
      <c r="K21" s="56"/>
      <c r="L21" s="53"/>
    </row>
    <row r="22" ht="39.95" customHeight="1" spans="1:12">
      <c r="A22" s="38" t="s">
        <v>93</v>
      </c>
      <c r="B22" s="39" t="s">
        <v>94</v>
      </c>
      <c r="C22" s="40" t="s">
        <v>95</v>
      </c>
      <c r="D22" s="40" t="s">
        <v>96</v>
      </c>
      <c r="E22" s="36" t="s">
        <v>57</v>
      </c>
      <c r="F22" s="37">
        <v>28</v>
      </c>
      <c r="G22" s="42">
        <v>241.347976926</v>
      </c>
      <c r="H22" s="41">
        <f t="shared" si="0"/>
        <v>241.35</v>
      </c>
      <c r="I22" s="56">
        <f t="shared" si="1"/>
        <v>6758</v>
      </c>
      <c r="J22" s="57"/>
      <c r="K22" s="56">
        <f>ROUND(F22*J22,0)</f>
        <v>0</v>
      </c>
      <c r="L22" s="53" t="s">
        <v>97</v>
      </c>
    </row>
    <row r="23" ht="20.1" customHeight="1" spans="1:12">
      <c r="A23" s="38" t="s">
        <v>98</v>
      </c>
      <c r="B23" s="39" t="s">
        <v>99</v>
      </c>
      <c r="C23" s="40" t="s">
        <v>100</v>
      </c>
      <c r="D23" s="40" t="s">
        <v>100</v>
      </c>
      <c r="E23" s="36" t="s">
        <v>101</v>
      </c>
      <c r="F23" s="37">
        <v>158.85</v>
      </c>
      <c r="G23" s="42">
        <v>4.72</v>
      </c>
      <c r="H23" s="41">
        <f t="shared" si="0"/>
        <v>4.72</v>
      </c>
      <c r="I23" s="56">
        <f t="shared" si="1"/>
        <v>750</v>
      </c>
      <c r="J23" s="57"/>
      <c r="K23" s="56">
        <f>ROUND(F23*J23,0)</f>
        <v>0</v>
      </c>
      <c r="L23" s="53"/>
    </row>
    <row r="24" ht="30" customHeight="1" spans="1:12">
      <c r="A24" s="38" t="s">
        <v>102</v>
      </c>
      <c r="B24" s="39" t="s">
        <v>103</v>
      </c>
      <c r="C24" s="40" t="s">
        <v>104</v>
      </c>
      <c r="D24" s="40" t="s">
        <v>105</v>
      </c>
      <c r="E24" s="36" t="s">
        <v>57</v>
      </c>
      <c r="F24" s="37">
        <v>150</v>
      </c>
      <c r="G24" s="42">
        <v>81.07999078075</v>
      </c>
      <c r="H24" s="41">
        <f t="shared" si="0"/>
        <v>81.08</v>
      </c>
      <c r="I24" s="56">
        <f t="shared" si="1"/>
        <v>12162</v>
      </c>
      <c r="J24" s="57"/>
      <c r="K24" s="56">
        <f>ROUND(F24*J24,0)</f>
        <v>0</v>
      </c>
      <c r="L24" s="53" t="s">
        <v>106</v>
      </c>
    </row>
    <row r="25" ht="20.1" customHeight="1" spans="1:12">
      <c r="A25" s="38" t="s">
        <v>107</v>
      </c>
      <c r="B25" s="39" t="s">
        <v>108</v>
      </c>
      <c r="C25" s="40" t="s">
        <v>109</v>
      </c>
      <c r="D25" s="40" t="s">
        <v>109</v>
      </c>
      <c r="E25" s="36" t="s">
        <v>57</v>
      </c>
      <c r="F25" s="37">
        <v>0</v>
      </c>
      <c r="G25" s="42">
        <v>351.47</v>
      </c>
      <c r="H25" s="41">
        <f t="shared" si="0"/>
        <v>351.47</v>
      </c>
      <c r="I25" s="56">
        <f t="shared" si="1"/>
        <v>0</v>
      </c>
      <c r="J25" s="54">
        <f>ROUND(H25*报价汇总表8!$C$8,2)</f>
        <v>0</v>
      </c>
      <c r="K25" s="56"/>
      <c r="L25" s="53"/>
    </row>
    <row r="26" ht="30" customHeight="1" spans="1:12">
      <c r="A26" s="38" t="s">
        <v>110</v>
      </c>
      <c r="B26" s="39" t="s">
        <v>111</v>
      </c>
      <c r="C26" s="40" t="s">
        <v>112</v>
      </c>
      <c r="D26" s="40" t="s">
        <v>105</v>
      </c>
      <c r="E26" s="36" t="s">
        <v>57</v>
      </c>
      <c r="F26" s="37">
        <v>100</v>
      </c>
      <c r="G26" s="42">
        <v>81.0788336192</v>
      </c>
      <c r="H26" s="41">
        <f t="shared" si="0"/>
        <v>81.08</v>
      </c>
      <c r="I26" s="56">
        <f t="shared" si="1"/>
        <v>8108</v>
      </c>
      <c r="J26" s="57"/>
      <c r="K26" s="56">
        <f>ROUND(F26*J26,0)</f>
        <v>0</v>
      </c>
      <c r="L26" s="53" t="s">
        <v>113</v>
      </c>
    </row>
    <row r="27" ht="30" customHeight="1" spans="1:12">
      <c r="A27" s="38" t="s">
        <v>114</v>
      </c>
      <c r="B27" s="39" t="s">
        <v>115</v>
      </c>
      <c r="C27" s="40" t="s">
        <v>116</v>
      </c>
      <c r="D27" s="40" t="s">
        <v>105</v>
      </c>
      <c r="E27" s="36" t="s">
        <v>57</v>
      </c>
      <c r="F27" s="37">
        <v>100</v>
      </c>
      <c r="G27" s="42">
        <v>81.0784628758</v>
      </c>
      <c r="H27" s="41">
        <f t="shared" si="0"/>
        <v>81.08</v>
      </c>
      <c r="I27" s="56">
        <f t="shared" si="1"/>
        <v>8108</v>
      </c>
      <c r="J27" s="57"/>
      <c r="K27" s="56">
        <f>ROUND(F27*J27,0)</f>
        <v>0</v>
      </c>
      <c r="L27" s="53" t="s">
        <v>117</v>
      </c>
    </row>
    <row r="28" ht="30" customHeight="1" spans="1:12">
      <c r="A28" s="38" t="s">
        <v>118</v>
      </c>
      <c r="B28" s="39" t="s">
        <v>119</v>
      </c>
      <c r="C28" s="40" t="s">
        <v>120</v>
      </c>
      <c r="D28" s="40" t="s">
        <v>105</v>
      </c>
      <c r="E28" s="36" t="s">
        <v>57</v>
      </c>
      <c r="F28" s="37">
        <v>100</v>
      </c>
      <c r="G28" s="42">
        <v>81.0794103015</v>
      </c>
      <c r="H28" s="41">
        <f t="shared" si="0"/>
        <v>81.08</v>
      </c>
      <c r="I28" s="56">
        <f t="shared" si="1"/>
        <v>8108</v>
      </c>
      <c r="J28" s="57"/>
      <c r="K28" s="56">
        <f>ROUND(F28*J28,0)</f>
        <v>0</v>
      </c>
      <c r="L28" s="53" t="s">
        <v>121</v>
      </c>
    </row>
    <row r="29" ht="20.1" customHeight="1" spans="1:12">
      <c r="A29" s="38" t="s">
        <v>122</v>
      </c>
      <c r="B29" s="39" t="s">
        <v>123</v>
      </c>
      <c r="C29" s="40" t="s">
        <v>124</v>
      </c>
      <c r="D29" s="40"/>
      <c r="E29" s="36" t="s">
        <v>33</v>
      </c>
      <c r="F29" s="37">
        <v>0</v>
      </c>
      <c r="G29" s="42">
        <v>0</v>
      </c>
      <c r="H29" s="41">
        <f t="shared" si="0"/>
        <v>0</v>
      </c>
      <c r="I29" s="56">
        <f t="shared" si="1"/>
        <v>0</v>
      </c>
      <c r="J29" s="54">
        <f>ROUND(H29*报价汇总表8!$C$8,2)</f>
        <v>0</v>
      </c>
      <c r="K29" s="56"/>
      <c r="L29" s="53"/>
    </row>
    <row r="30" ht="39.95" customHeight="1" spans="1:12">
      <c r="A30" s="38" t="s">
        <v>125</v>
      </c>
      <c r="B30" s="39" t="s">
        <v>126</v>
      </c>
      <c r="C30" s="40" t="s">
        <v>127</v>
      </c>
      <c r="D30" s="40" t="s">
        <v>128</v>
      </c>
      <c r="E30" s="36" t="s">
        <v>57</v>
      </c>
      <c r="F30" s="37">
        <v>0</v>
      </c>
      <c r="G30" s="42">
        <v>289.67</v>
      </c>
      <c r="H30" s="41">
        <f t="shared" si="0"/>
        <v>289.67</v>
      </c>
      <c r="I30" s="56">
        <f t="shared" si="1"/>
        <v>0</v>
      </c>
      <c r="J30" s="54">
        <f>ROUND(H30*报价汇总表8!$C$8,2)</f>
        <v>0</v>
      </c>
      <c r="K30" s="56"/>
      <c r="L30" s="53"/>
    </row>
    <row r="31" ht="39.95" customHeight="1" spans="1:12">
      <c r="A31" s="38" t="s">
        <v>129</v>
      </c>
      <c r="B31" s="39" t="s">
        <v>130</v>
      </c>
      <c r="C31" s="40" t="s">
        <v>131</v>
      </c>
      <c r="D31" s="40" t="s">
        <v>128</v>
      </c>
      <c r="E31" s="36" t="s">
        <v>57</v>
      </c>
      <c r="F31" s="37">
        <v>0</v>
      </c>
      <c r="G31" s="42">
        <v>307.49</v>
      </c>
      <c r="H31" s="41">
        <f t="shared" si="0"/>
        <v>307.49</v>
      </c>
      <c r="I31" s="56">
        <f t="shared" si="1"/>
        <v>0</v>
      </c>
      <c r="J31" s="54">
        <f>ROUND(H31*报价汇总表8!$C$8,2)</f>
        <v>0</v>
      </c>
      <c r="K31" s="56"/>
      <c r="L31" s="53"/>
    </row>
    <row r="32" ht="39.95" customHeight="1" spans="1:12">
      <c r="A32" s="38" t="s">
        <v>132</v>
      </c>
      <c r="B32" s="39" t="s">
        <v>133</v>
      </c>
      <c r="C32" s="40" t="s">
        <v>134</v>
      </c>
      <c r="D32" s="40" t="s">
        <v>128</v>
      </c>
      <c r="E32" s="36" t="s">
        <v>57</v>
      </c>
      <c r="F32" s="37">
        <v>0</v>
      </c>
      <c r="G32" s="42">
        <v>450.19</v>
      </c>
      <c r="H32" s="41">
        <f t="shared" si="0"/>
        <v>450.19</v>
      </c>
      <c r="I32" s="56">
        <f t="shared" si="1"/>
        <v>0</v>
      </c>
      <c r="J32" s="54">
        <f>ROUND(H32*报价汇总表8!$C$8,2)</f>
        <v>0</v>
      </c>
      <c r="K32" s="56"/>
      <c r="L32" s="53"/>
    </row>
    <row r="33" ht="30" customHeight="1" spans="1:12">
      <c r="A33" s="38" t="s">
        <v>135</v>
      </c>
      <c r="B33" s="39" t="s">
        <v>136</v>
      </c>
      <c r="C33" s="40" t="s">
        <v>137</v>
      </c>
      <c r="D33" s="40" t="s">
        <v>138</v>
      </c>
      <c r="E33" s="36" t="s">
        <v>57</v>
      </c>
      <c r="F33" s="37">
        <v>280</v>
      </c>
      <c r="G33" s="42">
        <v>102.25</v>
      </c>
      <c r="H33" s="41">
        <f t="shared" si="0"/>
        <v>102.25</v>
      </c>
      <c r="I33" s="56">
        <f t="shared" si="1"/>
        <v>28630</v>
      </c>
      <c r="J33" s="57"/>
      <c r="K33" s="56">
        <f>ROUND(F33*J33,0)</f>
        <v>0</v>
      </c>
      <c r="L33" s="53"/>
    </row>
    <row r="34" ht="30" customHeight="1" spans="1:12">
      <c r="A34" s="38" t="s">
        <v>139</v>
      </c>
      <c r="B34" s="39" t="s">
        <v>140</v>
      </c>
      <c r="C34" s="40" t="s">
        <v>141</v>
      </c>
      <c r="D34" s="40" t="s">
        <v>138</v>
      </c>
      <c r="E34" s="36" t="s">
        <v>57</v>
      </c>
      <c r="F34" s="37">
        <v>0</v>
      </c>
      <c r="G34" s="42">
        <v>117.15</v>
      </c>
      <c r="H34" s="41">
        <f t="shared" si="0"/>
        <v>117.15</v>
      </c>
      <c r="I34" s="56">
        <f t="shared" si="1"/>
        <v>0</v>
      </c>
      <c r="J34" s="54">
        <f>ROUND(H34*报价汇总表8!$C$8,2)</f>
        <v>0</v>
      </c>
      <c r="K34" s="56"/>
      <c r="L34" s="53"/>
    </row>
    <row r="35" ht="39.95" customHeight="1" spans="1:12">
      <c r="A35" s="38" t="s">
        <v>142</v>
      </c>
      <c r="B35" s="39" t="s">
        <v>143</v>
      </c>
      <c r="C35" s="40" t="s">
        <v>144</v>
      </c>
      <c r="D35" s="40" t="s">
        <v>145</v>
      </c>
      <c r="E35" s="36" t="s">
        <v>57</v>
      </c>
      <c r="F35" s="37">
        <v>25</v>
      </c>
      <c r="G35" s="42">
        <v>200.860938202</v>
      </c>
      <c r="H35" s="41">
        <f t="shared" si="0"/>
        <v>200.86</v>
      </c>
      <c r="I35" s="56">
        <f t="shared" si="1"/>
        <v>5022</v>
      </c>
      <c r="J35" s="57"/>
      <c r="K35" s="56">
        <f>ROUND(F35*J35,0)</f>
        <v>0</v>
      </c>
      <c r="L35" s="53" t="s">
        <v>146</v>
      </c>
    </row>
    <row r="36" ht="20.1" customHeight="1" spans="1:12">
      <c r="A36" s="38" t="s">
        <v>147</v>
      </c>
      <c r="B36" s="39" t="s">
        <v>148</v>
      </c>
      <c r="C36" s="40" t="s">
        <v>149</v>
      </c>
      <c r="D36" s="40"/>
      <c r="E36" s="36" t="s">
        <v>33</v>
      </c>
      <c r="F36" s="37">
        <v>0</v>
      </c>
      <c r="G36" s="42"/>
      <c r="H36" s="41">
        <f t="shared" si="0"/>
        <v>0</v>
      </c>
      <c r="I36" s="56">
        <f t="shared" si="1"/>
        <v>0</v>
      </c>
      <c r="J36" s="54">
        <f>ROUND(H36*报价汇总表8!$C$8,2)</f>
        <v>0</v>
      </c>
      <c r="K36" s="56"/>
      <c r="L36" s="53"/>
    </row>
    <row r="37" ht="39.95" customHeight="1" spans="1:12">
      <c r="A37" s="38" t="s">
        <v>150</v>
      </c>
      <c r="B37" s="39" t="s">
        <v>151</v>
      </c>
      <c r="C37" s="40" t="s">
        <v>152</v>
      </c>
      <c r="D37" s="40" t="s">
        <v>153</v>
      </c>
      <c r="E37" s="36" t="s">
        <v>57</v>
      </c>
      <c r="F37" s="37">
        <v>0</v>
      </c>
      <c r="G37" s="42">
        <v>223.52</v>
      </c>
      <c r="H37" s="41">
        <f t="shared" si="0"/>
        <v>223.52</v>
      </c>
      <c r="I37" s="56">
        <f t="shared" si="1"/>
        <v>0</v>
      </c>
      <c r="J37" s="54">
        <f>ROUND(H37*报价汇总表8!$C$8,2)</f>
        <v>0</v>
      </c>
      <c r="K37" s="56"/>
      <c r="L37" s="53"/>
    </row>
    <row r="38" ht="39.95" customHeight="1" spans="1:12">
      <c r="A38" s="38" t="s">
        <v>154</v>
      </c>
      <c r="B38" s="39" t="s">
        <v>155</v>
      </c>
      <c r="C38" s="40" t="s">
        <v>156</v>
      </c>
      <c r="D38" s="40" t="s">
        <v>153</v>
      </c>
      <c r="E38" s="36" t="s">
        <v>57</v>
      </c>
      <c r="F38" s="37">
        <v>162.53</v>
      </c>
      <c r="G38" s="42">
        <v>155.66</v>
      </c>
      <c r="H38" s="41">
        <f t="shared" si="0"/>
        <v>155.66</v>
      </c>
      <c r="I38" s="56">
        <f t="shared" si="1"/>
        <v>25299</v>
      </c>
      <c r="J38" s="57"/>
      <c r="K38" s="56">
        <f>ROUND(F38*J38,0)</f>
        <v>0</v>
      </c>
      <c r="L38" s="53"/>
    </row>
    <row r="39" ht="39.95" customHeight="1" spans="1:12">
      <c r="A39" s="38" t="s">
        <v>157</v>
      </c>
      <c r="B39" s="39" t="s">
        <v>158</v>
      </c>
      <c r="C39" s="40" t="s">
        <v>159</v>
      </c>
      <c r="D39" s="40" t="s">
        <v>153</v>
      </c>
      <c r="E39" s="36" t="s">
        <v>57</v>
      </c>
      <c r="F39" s="37">
        <v>805.65</v>
      </c>
      <c r="G39" s="42">
        <v>67.03</v>
      </c>
      <c r="H39" s="41">
        <f t="shared" si="0"/>
        <v>67.03</v>
      </c>
      <c r="I39" s="56">
        <f t="shared" si="1"/>
        <v>54003</v>
      </c>
      <c r="J39" s="57"/>
      <c r="K39" s="56">
        <f>ROUND(F39*J39,0)</f>
        <v>0</v>
      </c>
      <c r="L39" s="53"/>
    </row>
    <row r="40" ht="69.95" customHeight="1" spans="1:12">
      <c r="A40" s="38" t="s">
        <v>160</v>
      </c>
      <c r="B40" s="39" t="s">
        <v>161</v>
      </c>
      <c r="C40" s="40" t="s">
        <v>162</v>
      </c>
      <c r="D40" s="40" t="s">
        <v>163</v>
      </c>
      <c r="E40" s="36" t="s">
        <v>88</v>
      </c>
      <c r="F40" s="37">
        <v>100</v>
      </c>
      <c r="G40" s="42">
        <v>3.99</v>
      </c>
      <c r="H40" s="41">
        <f t="shared" si="0"/>
        <v>3.99</v>
      </c>
      <c r="I40" s="56">
        <f t="shared" si="1"/>
        <v>399</v>
      </c>
      <c r="J40" s="57"/>
      <c r="K40" s="56">
        <f>ROUND(F40*J40,0)</f>
        <v>0</v>
      </c>
      <c r="L40" s="53"/>
    </row>
    <row r="41" ht="39.95" customHeight="1" spans="1:12">
      <c r="A41" s="38" t="s">
        <v>164</v>
      </c>
      <c r="B41" s="39" t="s">
        <v>165</v>
      </c>
      <c r="C41" s="40" t="s">
        <v>166</v>
      </c>
      <c r="D41" s="40" t="s">
        <v>167</v>
      </c>
      <c r="E41" s="36" t="s">
        <v>168</v>
      </c>
      <c r="F41" s="37">
        <v>30</v>
      </c>
      <c r="G41" s="42">
        <v>1.7</v>
      </c>
      <c r="H41" s="41">
        <f t="shared" si="0"/>
        <v>1.7</v>
      </c>
      <c r="I41" s="56">
        <f t="shared" si="1"/>
        <v>51</v>
      </c>
      <c r="J41" s="57"/>
      <c r="K41" s="56">
        <f>ROUND(F41*J41,0)</f>
        <v>0</v>
      </c>
      <c r="L41" s="53"/>
    </row>
    <row r="42" ht="39.95" customHeight="1" spans="1:12">
      <c r="A42" s="38" t="s">
        <v>169</v>
      </c>
      <c r="B42" s="39" t="s">
        <v>170</v>
      </c>
      <c r="C42" s="40" t="s">
        <v>171</v>
      </c>
      <c r="D42" s="40" t="s">
        <v>167</v>
      </c>
      <c r="E42" s="36" t="s">
        <v>41</v>
      </c>
      <c r="F42" s="37">
        <v>30</v>
      </c>
      <c r="G42" s="42">
        <v>30.98</v>
      </c>
      <c r="H42" s="41">
        <f t="shared" si="0"/>
        <v>30.98</v>
      </c>
      <c r="I42" s="56">
        <f t="shared" si="1"/>
        <v>929</v>
      </c>
      <c r="J42" s="57"/>
      <c r="K42" s="56">
        <f>ROUND(F42*J42,0)</f>
        <v>0</v>
      </c>
      <c r="L42" s="53"/>
    </row>
    <row r="43" ht="20.1" customHeight="1" spans="1:12">
      <c r="A43" s="38" t="s">
        <v>172</v>
      </c>
      <c r="B43" s="39" t="s">
        <v>173</v>
      </c>
      <c r="C43" s="40" t="s">
        <v>174</v>
      </c>
      <c r="D43" s="40"/>
      <c r="E43" s="36" t="s">
        <v>33</v>
      </c>
      <c r="F43" s="37">
        <v>0</v>
      </c>
      <c r="G43" s="42">
        <v>0</v>
      </c>
      <c r="H43" s="41">
        <f t="shared" si="0"/>
        <v>0</v>
      </c>
      <c r="I43" s="56">
        <f t="shared" si="1"/>
        <v>0</v>
      </c>
      <c r="J43" s="54">
        <f>ROUND(H43*报价汇总表8!$C$8,2)</f>
        <v>0</v>
      </c>
      <c r="K43" s="56"/>
      <c r="L43" s="53"/>
    </row>
    <row r="44" ht="30" customHeight="1" spans="1:12">
      <c r="A44" s="38" t="s">
        <v>175</v>
      </c>
      <c r="B44" s="39" t="s">
        <v>176</v>
      </c>
      <c r="C44" s="40" t="s">
        <v>177</v>
      </c>
      <c r="D44" s="40"/>
      <c r="E44" s="36" t="s">
        <v>33</v>
      </c>
      <c r="F44" s="37">
        <v>0</v>
      </c>
      <c r="G44" s="42">
        <v>0</v>
      </c>
      <c r="H44" s="41">
        <f t="shared" si="0"/>
        <v>0</v>
      </c>
      <c r="I44" s="56">
        <f t="shared" si="1"/>
        <v>0</v>
      </c>
      <c r="J44" s="54">
        <f>ROUND(H44*报价汇总表8!$C$8,2)</f>
        <v>0</v>
      </c>
      <c r="K44" s="56"/>
      <c r="L44" s="53"/>
    </row>
    <row r="45" ht="20.1" customHeight="1" spans="1:12">
      <c r="A45" s="38" t="s">
        <v>45</v>
      </c>
      <c r="B45" s="39" t="s">
        <v>178</v>
      </c>
      <c r="C45" s="40" t="s">
        <v>179</v>
      </c>
      <c r="D45" s="40"/>
      <c r="E45" s="36" t="s">
        <v>33</v>
      </c>
      <c r="F45" s="37">
        <v>0</v>
      </c>
      <c r="G45" s="42">
        <v>0</v>
      </c>
      <c r="H45" s="41">
        <f t="shared" si="0"/>
        <v>0</v>
      </c>
      <c r="I45" s="56">
        <f t="shared" si="1"/>
        <v>0</v>
      </c>
      <c r="J45" s="54">
        <f>ROUND(H45*报价汇总表8!$C$8,2)</f>
        <v>0</v>
      </c>
      <c r="K45" s="56"/>
      <c r="L45" s="53"/>
    </row>
    <row r="46" ht="69.95" customHeight="1" spans="1:12">
      <c r="A46" s="38" t="s">
        <v>61</v>
      </c>
      <c r="B46" s="39" t="s">
        <v>180</v>
      </c>
      <c r="C46" s="40" t="s">
        <v>181</v>
      </c>
      <c r="D46" s="40" t="s">
        <v>182</v>
      </c>
      <c r="E46" s="36" t="s">
        <v>57</v>
      </c>
      <c r="F46" s="37">
        <v>4869.05</v>
      </c>
      <c r="G46" s="42">
        <v>21.64</v>
      </c>
      <c r="H46" s="41">
        <f t="shared" si="0"/>
        <v>21.64</v>
      </c>
      <c r="I46" s="56">
        <f t="shared" si="1"/>
        <v>105366</v>
      </c>
      <c r="J46" s="57"/>
      <c r="K46" s="56">
        <f>ROUND(F46*J46,0)</f>
        <v>0</v>
      </c>
      <c r="L46" s="53"/>
    </row>
    <row r="47" ht="69.95" customHeight="1" spans="1:12">
      <c r="A47" s="38" t="s">
        <v>66</v>
      </c>
      <c r="B47" s="39" t="s">
        <v>183</v>
      </c>
      <c r="C47" s="40" t="s">
        <v>184</v>
      </c>
      <c r="D47" s="40" t="s">
        <v>182</v>
      </c>
      <c r="E47" s="36" t="s">
        <v>57</v>
      </c>
      <c r="F47" s="37">
        <v>4286.98</v>
      </c>
      <c r="G47" s="42">
        <v>6.7</v>
      </c>
      <c r="H47" s="41">
        <f t="shared" si="0"/>
        <v>6.7</v>
      </c>
      <c r="I47" s="56">
        <f t="shared" si="1"/>
        <v>28723</v>
      </c>
      <c r="J47" s="57"/>
      <c r="K47" s="56">
        <f>ROUND(F47*J47,0)</f>
        <v>0</v>
      </c>
      <c r="L47" s="53"/>
    </row>
    <row r="48" ht="20.1" customHeight="1" spans="1:12">
      <c r="A48" s="38" t="s">
        <v>49</v>
      </c>
      <c r="B48" s="39" t="s">
        <v>185</v>
      </c>
      <c r="C48" s="40" t="s">
        <v>186</v>
      </c>
      <c r="D48" s="40"/>
      <c r="E48" s="36" t="s">
        <v>33</v>
      </c>
      <c r="F48" s="37">
        <v>0</v>
      </c>
      <c r="G48" s="42">
        <v>0</v>
      </c>
      <c r="H48" s="41">
        <f t="shared" si="0"/>
        <v>0</v>
      </c>
      <c r="I48" s="56">
        <f t="shared" si="1"/>
        <v>0</v>
      </c>
      <c r="J48" s="54">
        <f>ROUND(H48*报价汇总表8!$C$8,2)</f>
        <v>0</v>
      </c>
      <c r="K48" s="56"/>
      <c r="L48" s="53"/>
    </row>
    <row r="49" ht="80.1" customHeight="1" spans="1:12">
      <c r="A49" s="38" t="s">
        <v>61</v>
      </c>
      <c r="B49" s="39" t="s">
        <v>187</v>
      </c>
      <c r="C49" s="40" t="s">
        <v>181</v>
      </c>
      <c r="D49" s="40" t="s">
        <v>188</v>
      </c>
      <c r="E49" s="36" t="s">
        <v>57</v>
      </c>
      <c r="F49" s="37">
        <v>1500</v>
      </c>
      <c r="G49" s="42">
        <v>31.2</v>
      </c>
      <c r="H49" s="41">
        <f t="shared" si="0"/>
        <v>31.2</v>
      </c>
      <c r="I49" s="56">
        <f t="shared" si="1"/>
        <v>46800</v>
      </c>
      <c r="J49" s="57"/>
      <c r="K49" s="56">
        <f>ROUND(F49*J49,0)</f>
        <v>0</v>
      </c>
      <c r="L49" s="53"/>
    </row>
    <row r="50" ht="80.1" customHeight="1" spans="1:12">
      <c r="A50" s="38" t="s">
        <v>66</v>
      </c>
      <c r="B50" s="39" t="s">
        <v>189</v>
      </c>
      <c r="C50" s="40" t="s">
        <v>184</v>
      </c>
      <c r="D50" s="40" t="s">
        <v>188</v>
      </c>
      <c r="E50" s="36" t="s">
        <v>57</v>
      </c>
      <c r="F50" s="37">
        <v>3165.47</v>
      </c>
      <c r="G50" s="42">
        <v>18.65</v>
      </c>
      <c r="H50" s="41">
        <f t="shared" si="0"/>
        <v>18.65</v>
      </c>
      <c r="I50" s="56">
        <f t="shared" si="1"/>
        <v>59036</v>
      </c>
      <c r="J50" s="57"/>
      <c r="K50" s="56">
        <f>ROUND(F50*J50,0)</f>
        <v>0</v>
      </c>
      <c r="L50" s="53"/>
    </row>
    <row r="51" ht="30" customHeight="1" spans="1:12">
      <c r="A51" s="38" t="s">
        <v>190</v>
      </c>
      <c r="B51" s="39" t="s">
        <v>191</v>
      </c>
      <c r="C51" s="40" t="s">
        <v>192</v>
      </c>
      <c r="D51" s="40" t="s">
        <v>193</v>
      </c>
      <c r="E51" s="36" t="s">
        <v>57</v>
      </c>
      <c r="F51" s="37">
        <v>0</v>
      </c>
      <c r="G51" s="42">
        <v>11.87</v>
      </c>
      <c r="H51" s="41">
        <f t="shared" si="0"/>
        <v>11.87</v>
      </c>
      <c r="I51" s="56">
        <f t="shared" si="1"/>
        <v>0</v>
      </c>
      <c r="J51" s="54">
        <f>ROUND(H51*报价汇总表8!$C$8,2)</f>
        <v>0</v>
      </c>
      <c r="K51" s="56"/>
      <c r="L51" s="53"/>
    </row>
    <row r="52" ht="20.1" customHeight="1" spans="1:12">
      <c r="A52" s="38" t="s">
        <v>194</v>
      </c>
      <c r="B52" s="39" t="s">
        <v>195</v>
      </c>
      <c r="C52" s="40" t="s">
        <v>196</v>
      </c>
      <c r="D52" s="40"/>
      <c r="E52" s="36" t="s">
        <v>33</v>
      </c>
      <c r="F52" s="37">
        <v>0</v>
      </c>
      <c r="G52" s="42">
        <v>0</v>
      </c>
      <c r="H52" s="41">
        <f t="shared" si="0"/>
        <v>0</v>
      </c>
      <c r="I52" s="56">
        <f t="shared" si="1"/>
        <v>0</v>
      </c>
      <c r="J52" s="54">
        <f>ROUND(H52*报价汇总表8!$C$8,2)</f>
        <v>0</v>
      </c>
      <c r="K52" s="56"/>
      <c r="L52" s="53"/>
    </row>
    <row r="53" ht="30" customHeight="1" spans="1:12">
      <c r="A53" s="38" t="s">
        <v>45</v>
      </c>
      <c r="B53" s="39" t="s">
        <v>197</v>
      </c>
      <c r="C53" s="40" t="s">
        <v>198</v>
      </c>
      <c r="D53" s="40" t="s">
        <v>199</v>
      </c>
      <c r="E53" s="36" t="s">
        <v>200</v>
      </c>
      <c r="F53" s="37">
        <v>18000.68</v>
      </c>
      <c r="G53" s="42">
        <v>0.98</v>
      </c>
      <c r="H53" s="41">
        <f t="shared" si="0"/>
        <v>0.98</v>
      </c>
      <c r="I53" s="56">
        <f t="shared" si="1"/>
        <v>17641</v>
      </c>
      <c r="J53" s="57"/>
      <c r="K53" s="56">
        <f>ROUND(F53*J53,0)</f>
        <v>0</v>
      </c>
      <c r="L53" s="53"/>
    </row>
    <row r="54" ht="30" customHeight="1" spans="1:12">
      <c r="A54" s="38" t="s">
        <v>49</v>
      </c>
      <c r="B54" s="39" t="s">
        <v>201</v>
      </c>
      <c r="C54" s="40" t="s">
        <v>202</v>
      </c>
      <c r="D54" s="40" t="s">
        <v>199</v>
      </c>
      <c r="E54" s="36" t="s">
        <v>200</v>
      </c>
      <c r="F54" s="37">
        <v>45286.32</v>
      </c>
      <c r="G54" s="42">
        <v>1.37</v>
      </c>
      <c r="H54" s="41">
        <f t="shared" si="0"/>
        <v>1.37</v>
      </c>
      <c r="I54" s="56">
        <f t="shared" si="1"/>
        <v>62042</v>
      </c>
      <c r="J54" s="57"/>
      <c r="K54" s="56">
        <f>ROUND(F54*J54,0)</f>
        <v>0</v>
      </c>
      <c r="L54" s="53"/>
    </row>
    <row r="55" ht="20.1" customHeight="1" spans="1:12">
      <c r="A55" s="38" t="s">
        <v>203</v>
      </c>
      <c r="B55" s="39" t="s">
        <v>204</v>
      </c>
      <c r="C55" s="40" t="s">
        <v>205</v>
      </c>
      <c r="D55" s="40" t="s">
        <v>206</v>
      </c>
      <c r="E55" s="36" t="s">
        <v>57</v>
      </c>
      <c r="F55" s="37">
        <v>3580</v>
      </c>
      <c r="G55" s="42">
        <v>1.5</v>
      </c>
      <c r="H55" s="41">
        <f t="shared" si="0"/>
        <v>1.5</v>
      </c>
      <c r="I55" s="56">
        <f t="shared" si="1"/>
        <v>5370</v>
      </c>
      <c r="J55" s="57"/>
      <c r="K55" s="56">
        <f>ROUND(F55*J55,0)</f>
        <v>0</v>
      </c>
      <c r="L55" s="53"/>
    </row>
    <row r="56" ht="20.1" customHeight="1" spans="1:12">
      <c r="A56" s="38" t="s">
        <v>207</v>
      </c>
      <c r="B56" s="39" t="s">
        <v>208</v>
      </c>
      <c r="C56" s="40" t="s">
        <v>209</v>
      </c>
      <c r="D56" s="40" t="s">
        <v>210</v>
      </c>
      <c r="E56" s="36" t="s">
        <v>57</v>
      </c>
      <c r="F56" s="37">
        <v>3600</v>
      </c>
      <c r="G56" s="42">
        <v>3.7</v>
      </c>
      <c r="H56" s="41">
        <f t="shared" si="0"/>
        <v>3.7</v>
      </c>
      <c r="I56" s="56">
        <f t="shared" si="1"/>
        <v>13320</v>
      </c>
      <c r="J56" s="57"/>
      <c r="K56" s="56">
        <f>ROUND(F56*J56,0)</f>
        <v>0</v>
      </c>
      <c r="L56" s="53"/>
    </row>
    <row r="57" ht="20.1" customHeight="1" spans="1:12">
      <c r="A57" s="38" t="s">
        <v>211</v>
      </c>
      <c r="B57" s="39" t="s">
        <v>212</v>
      </c>
      <c r="C57" s="40" t="s">
        <v>213</v>
      </c>
      <c r="D57" s="40"/>
      <c r="E57" s="36" t="s">
        <v>33</v>
      </c>
      <c r="F57" s="37">
        <v>0</v>
      </c>
      <c r="G57" s="42">
        <v>0</v>
      </c>
      <c r="H57" s="41">
        <f t="shared" si="0"/>
        <v>0</v>
      </c>
      <c r="I57" s="56">
        <f t="shared" si="1"/>
        <v>0</v>
      </c>
      <c r="J57" s="54">
        <f>ROUND(H57*报价汇总表8!$C$8,2)</f>
        <v>0</v>
      </c>
      <c r="K57" s="56"/>
      <c r="L57" s="53"/>
    </row>
    <row r="58" ht="60" customHeight="1" spans="1:12">
      <c r="A58" s="38" t="s">
        <v>214</v>
      </c>
      <c r="B58" s="39" t="s">
        <v>215</v>
      </c>
      <c r="C58" s="40" t="s">
        <v>216</v>
      </c>
      <c r="D58" s="40" t="s">
        <v>217</v>
      </c>
      <c r="E58" s="36" t="s">
        <v>57</v>
      </c>
      <c r="F58" s="37">
        <v>2800</v>
      </c>
      <c r="G58" s="42">
        <v>7.57</v>
      </c>
      <c r="H58" s="41">
        <f t="shared" si="0"/>
        <v>7.57</v>
      </c>
      <c r="I58" s="56">
        <f t="shared" si="1"/>
        <v>21196</v>
      </c>
      <c r="J58" s="57"/>
      <c r="K58" s="56">
        <f>ROUND(F58*J58,0)</f>
        <v>0</v>
      </c>
      <c r="L58" s="53"/>
    </row>
    <row r="59" ht="69.95" customHeight="1" spans="1:12">
      <c r="A59" s="38" t="s">
        <v>218</v>
      </c>
      <c r="B59" s="39" t="s">
        <v>219</v>
      </c>
      <c r="C59" s="40" t="s">
        <v>220</v>
      </c>
      <c r="D59" s="40" t="s">
        <v>221</v>
      </c>
      <c r="E59" s="36" t="s">
        <v>57</v>
      </c>
      <c r="F59" s="37">
        <v>0</v>
      </c>
      <c r="G59" s="42">
        <v>8.75</v>
      </c>
      <c r="H59" s="41">
        <f t="shared" si="0"/>
        <v>8.75</v>
      </c>
      <c r="I59" s="56">
        <f t="shared" si="1"/>
        <v>0</v>
      </c>
      <c r="J59" s="54">
        <f>ROUND(H59*报价汇总表8!$C$8,2)</f>
        <v>0</v>
      </c>
      <c r="K59" s="56"/>
      <c r="L59" s="53"/>
    </row>
    <row r="60" ht="69.95" customHeight="1" spans="1:12">
      <c r="A60" s="38" t="s">
        <v>222</v>
      </c>
      <c r="B60" s="39" t="s">
        <v>223</v>
      </c>
      <c r="C60" s="40" t="s">
        <v>224</v>
      </c>
      <c r="D60" s="40" t="s">
        <v>225</v>
      </c>
      <c r="E60" s="36" t="s">
        <v>57</v>
      </c>
      <c r="F60" s="37">
        <v>0</v>
      </c>
      <c r="G60" s="42">
        <v>8.16</v>
      </c>
      <c r="H60" s="41">
        <f t="shared" si="0"/>
        <v>8.16</v>
      </c>
      <c r="I60" s="56">
        <f t="shared" si="1"/>
        <v>0</v>
      </c>
      <c r="J60" s="54">
        <f>ROUND(H60*报价汇总表8!$C$8,2)</f>
        <v>0</v>
      </c>
      <c r="K60" s="56"/>
      <c r="L60" s="53"/>
    </row>
    <row r="61" ht="39.95" customHeight="1" spans="1:12">
      <c r="A61" s="38" t="s">
        <v>226</v>
      </c>
      <c r="B61" s="39" t="s">
        <v>227</v>
      </c>
      <c r="C61" s="40" t="s">
        <v>228</v>
      </c>
      <c r="D61" s="40" t="s">
        <v>229</v>
      </c>
      <c r="E61" s="36" t="s">
        <v>57</v>
      </c>
      <c r="F61" s="37">
        <v>0</v>
      </c>
      <c r="G61" s="42">
        <v>315.62</v>
      </c>
      <c r="H61" s="41">
        <f t="shared" si="0"/>
        <v>315.62</v>
      </c>
      <c r="I61" s="56">
        <f t="shared" si="1"/>
        <v>0</v>
      </c>
      <c r="J61" s="54">
        <f>ROUND(H61*报价汇总表8!$C$8,2)</f>
        <v>0</v>
      </c>
      <c r="K61" s="56"/>
      <c r="L61" s="53"/>
    </row>
    <row r="62" ht="39.95" customHeight="1" spans="1:12">
      <c r="A62" s="38" t="s">
        <v>230</v>
      </c>
      <c r="B62" s="39" t="s">
        <v>231</v>
      </c>
      <c r="C62" s="40" t="s">
        <v>232</v>
      </c>
      <c r="D62" s="40" t="s">
        <v>233</v>
      </c>
      <c r="E62" s="36" t="s">
        <v>57</v>
      </c>
      <c r="F62" s="37">
        <v>0</v>
      </c>
      <c r="G62" s="42">
        <v>63.27</v>
      </c>
      <c r="H62" s="41">
        <f t="shared" si="0"/>
        <v>63.27</v>
      </c>
      <c r="I62" s="56">
        <f t="shared" si="1"/>
        <v>0</v>
      </c>
      <c r="J62" s="54">
        <f>ROUND(H62*报价汇总表8!$C$8,2)</f>
        <v>0</v>
      </c>
      <c r="K62" s="56"/>
      <c r="L62" s="53"/>
    </row>
    <row r="63" ht="39.95" customHeight="1" spans="1:12">
      <c r="A63" s="38" t="s">
        <v>234</v>
      </c>
      <c r="B63" s="39" t="s">
        <v>235</v>
      </c>
      <c r="C63" s="40" t="s">
        <v>236</v>
      </c>
      <c r="D63" s="40" t="s">
        <v>233</v>
      </c>
      <c r="E63" s="36" t="s">
        <v>57</v>
      </c>
      <c r="F63" s="37">
        <v>0</v>
      </c>
      <c r="G63" s="42">
        <v>80.6</v>
      </c>
      <c r="H63" s="41">
        <f t="shared" si="0"/>
        <v>80.6</v>
      </c>
      <c r="I63" s="56">
        <f t="shared" si="1"/>
        <v>0</v>
      </c>
      <c r="J63" s="54">
        <f>ROUND(H63*报价汇总表8!$C$8,2)</f>
        <v>0</v>
      </c>
      <c r="K63" s="56"/>
      <c r="L63" s="53"/>
    </row>
    <row r="64" ht="39.95" customHeight="1" spans="1:12">
      <c r="A64" s="38" t="s">
        <v>237</v>
      </c>
      <c r="B64" s="39" t="s">
        <v>238</v>
      </c>
      <c r="C64" s="40" t="s">
        <v>239</v>
      </c>
      <c r="D64" s="40" t="s">
        <v>233</v>
      </c>
      <c r="E64" s="36" t="s">
        <v>57</v>
      </c>
      <c r="F64" s="37">
        <v>0</v>
      </c>
      <c r="G64" s="42">
        <v>83.64</v>
      </c>
      <c r="H64" s="41">
        <f t="shared" si="0"/>
        <v>83.64</v>
      </c>
      <c r="I64" s="56">
        <f t="shared" si="1"/>
        <v>0</v>
      </c>
      <c r="J64" s="54">
        <f>ROUND(H64*报价汇总表8!$C$8,2)</f>
        <v>0</v>
      </c>
      <c r="K64" s="56"/>
      <c r="L64" s="53"/>
    </row>
    <row r="65" ht="30" customHeight="1" spans="1:12">
      <c r="A65" s="38" t="s">
        <v>240</v>
      </c>
      <c r="B65" s="39" t="s">
        <v>241</v>
      </c>
      <c r="C65" s="40" t="s">
        <v>242</v>
      </c>
      <c r="D65" s="40" t="s">
        <v>243</v>
      </c>
      <c r="E65" s="36" t="s">
        <v>57</v>
      </c>
      <c r="F65" s="37">
        <v>0</v>
      </c>
      <c r="G65" s="42">
        <v>102.4</v>
      </c>
      <c r="H65" s="41">
        <f t="shared" si="0"/>
        <v>102.4</v>
      </c>
      <c r="I65" s="56">
        <f t="shared" si="1"/>
        <v>0</v>
      </c>
      <c r="J65" s="54">
        <f>ROUND(H65*报价汇总表8!$C$8,2)</f>
        <v>0</v>
      </c>
      <c r="K65" s="56"/>
      <c r="L65" s="53"/>
    </row>
    <row r="66" ht="30" customHeight="1" spans="1:12">
      <c r="A66" s="38" t="s">
        <v>244</v>
      </c>
      <c r="B66" s="39" t="s">
        <v>245</v>
      </c>
      <c r="C66" s="40" t="s">
        <v>246</v>
      </c>
      <c r="D66" s="40" t="s">
        <v>247</v>
      </c>
      <c r="E66" s="36" t="s">
        <v>57</v>
      </c>
      <c r="F66" s="37">
        <v>0</v>
      </c>
      <c r="G66" s="42">
        <v>48.72</v>
      </c>
      <c r="H66" s="41">
        <f t="shared" si="0"/>
        <v>48.72</v>
      </c>
      <c r="I66" s="56">
        <f t="shared" si="1"/>
        <v>0</v>
      </c>
      <c r="J66" s="54">
        <f>ROUND(H66*报价汇总表8!$C$8,2)</f>
        <v>0</v>
      </c>
      <c r="K66" s="56"/>
      <c r="L66" s="53"/>
    </row>
    <row r="67" ht="30" customHeight="1" spans="1:12">
      <c r="A67" s="38" t="s">
        <v>248</v>
      </c>
      <c r="B67" s="39" t="s">
        <v>249</v>
      </c>
      <c r="C67" s="40" t="s">
        <v>250</v>
      </c>
      <c r="D67" s="40" t="s">
        <v>247</v>
      </c>
      <c r="E67" s="36" t="s">
        <v>57</v>
      </c>
      <c r="F67" s="37">
        <v>0</v>
      </c>
      <c r="G67" s="42">
        <v>57.28</v>
      </c>
      <c r="H67" s="41">
        <f t="shared" si="0"/>
        <v>57.28</v>
      </c>
      <c r="I67" s="56">
        <f t="shared" si="1"/>
        <v>0</v>
      </c>
      <c r="J67" s="54">
        <f>ROUND(H67*报价汇总表8!$C$8,2)</f>
        <v>0</v>
      </c>
      <c r="K67" s="56"/>
      <c r="L67" s="53"/>
    </row>
    <row r="68" ht="30" customHeight="1" spans="1:12">
      <c r="A68" s="38" t="s">
        <v>251</v>
      </c>
      <c r="B68" s="39" t="s">
        <v>252</v>
      </c>
      <c r="C68" s="40" t="s">
        <v>253</v>
      </c>
      <c r="D68" s="40" t="s">
        <v>247</v>
      </c>
      <c r="E68" s="36" t="s">
        <v>57</v>
      </c>
      <c r="F68" s="37">
        <v>0</v>
      </c>
      <c r="G68" s="42">
        <v>85.47</v>
      </c>
      <c r="H68" s="41">
        <f t="shared" si="0"/>
        <v>85.47</v>
      </c>
      <c r="I68" s="56">
        <f t="shared" si="1"/>
        <v>0</v>
      </c>
      <c r="J68" s="54">
        <f>ROUND(H68*报价汇总表8!$C$8,2)</f>
        <v>0</v>
      </c>
      <c r="K68" s="56"/>
      <c r="L68" s="53"/>
    </row>
    <row r="69" ht="30" customHeight="1" spans="1:12">
      <c r="A69" s="38" t="s">
        <v>254</v>
      </c>
      <c r="B69" s="39" t="s">
        <v>255</v>
      </c>
      <c r="C69" s="40" t="s">
        <v>256</v>
      </c>
      <c r="D69" s="40" t="s">
        <v>247</v>
      </c>
      <c r="E69" s="36" t="s">
        <v>57</v>
      </c>
      <c r="F69" s="37">
        <v>3425.25</v>
      </c>
      <c r="G69" s="42">
        <v>34.33</v>
      </c>
      <c r="H69" s="41">
        <f t="shared" si="0"/>
        <v>34.33</v>
      </c>
      <c r="I69" s="56">
        <f t="shared" si="1"/>
        <v>117589</v>
      </c>
      <c r="J69" s="57"/>
      <c r="K69" s="56">
        <f>ROUND(F69*J69,0)</f>
        <v>0</v>
      </c>
      <c r="L69" s="53"/>
    </row>
    <row r="70" ht="39.95" customHeight="1" spans="1:12">
      <c r="A70" s="38" t="s">
        <v>257</v>
      </c>
      <c r="B70" s="39" t="s">
        <v>258</v>
      </c>
      <c r="C70" s="40" t="s">
        <v>259</v>
      </c>
      <c r="D70" s="40" t="s">
        <v>247</v>
      </c>
      <c r="E70" s="36" t="s">
        <v>57</v>
      </c>
      <c r="F70" s="37">
        <v>0</v>
      </c>
      <c r="G70" s="42">
        <v>14.02</v>
      </c>
      <c r="H70" s="41">
        <f t="shared" si="0"/>
        <v>14.02</v>
      </c>
      <c r="I70" s="56">
        <f t="shared" si="1"/>
        <v>0</v>
      </c>
      <c r="J70" s="54">
        <f>ROUND(H70*报价汇总表8!$C$8,2)</f>
        <v>0</v>
      </c>
      <c r="K70" s="56"/>
      <c r="L70" s="53"/>
    </row>
    <row r="71" ht="20.1" customHeight="1" spans="1:12">
      <c r="A71" s="38" t="s">
        <v>260</v>
      </c>
      <c r="B71" s="39" t="s">
        <v>261</v>
      </c>
      <c r="C71" s="40" t="s">
        <v>262</v>
      </c>
      <c r="D71" s="40" t="s">
        <v>263</v>
      </c>
      <c r="E71" s="36" t="s">
        <v>57</v>
      </c>
      <c r="F71" s="37">
        <v>1869.36</v>
      </c>
      <c r="G71" s="42">
        <v>119.95</v>
      </c>
      <c r="H71" s="41">
        <f t="shared" ref="H71:H134" si="2">ROUND(G71,2)</f>
        <v>119.95</v>
      </c>
      <c r="I71" s="56">
        <f t="shared" ref="I71:I134" si="3">ROUND(F71*H71,0)</f>
        <v>224230</v>
      </c>
      <c r="J71" s="57"/>
      <c r="K71" s="56">
        <f>ROUND(F71*J71,0)</f>
        <v>0</v>
      </c>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ROUND(H72*报价汇总表8!$C$8,2)</f>
        <v>0</v>
      </c>
      <c r="K72" s="56"/>
      <c r="L72" s="53"/>
    </row>
    <row r="73" ht="30" customHeight="1" spans="1:12">
      <c r="A73" s="38" t="s">
        <v>267</v>
      </c>
      <c r="B73" s="39" t="s">
        <v>268</v>
      </c>
      <c r="C73" s="40" t="s">
        <v>269</v>
      </c>
      <c r="D73" s="40" t="s">
        <v>270</v>
      </c>
      <c r="E73" s="36" t="s">
        <v>57</v>
      </c>
      <c r="F73" s="37">
        <v>0</v>
      </c>
      <c r="G73" s="42">
        <v>71</v>
      </c>
      <c r="H73" s="41">
        <f t="shared" si="2"/>
        <v>71</v>
      </c>
      <c r="I73" s="56">
        <f t="shared" si="3"/>
        <v>0</v>
      </c>
      <c r="J73" s="54">
        <f>ROUND(H73*报价汇总表8!$C$8,2)</f>
        <v>0</v>
      </c>
      <c r="K73" s="56"/>
      <c r="L73" s="53"/>
    </row>
    <row r="74" ht="20.1" customHeight="1" spans="1:12">
      <c r="A74" s="38" t="s">
        <v>271</v>
      </c>
      <c r="B74" s="39" t="s">
        <v>272</v>
      </c>
      <c r="C74" s="40" t="s">
        <v>273</v>
      </c>
      <c r="D74" s="40"/>
      <c r="E74" s="36" t="s">
        <v>33</v>
      </c>
      <c r="F74" s="37">
        <v>0</v>
      </c>
      <c r="G74" s="42">
        <v>0</v>
      </c>
      <c r="H74" s="41">
        <f t="shared" si="2"/>
        <v>0</v>
      </c>
      <c r="I74" s="56">
        <f t="shared" si="3"/>
        <v>0</v>
      </c>
      <c r="J74" s="54">
        <f>ROUND(H74*报价汇总表8!$C$8,2)</f>
        <v>0</v>
      </c>
      <c r="K74" s="56"/>
      <c r="L74" s="53"/>
    </row>
    <row r="75" ht="20.1" customHeight="1" spans="1:12">
      <c r="A75" s="38" t="s">
        <v>274</v>
      </c>
      <c r="B75" s="39" t="s">
        <v>275</v>
      </c>
      <c r="C75" s="40" t="s">
        <v>276</v>
      </c>
      <c r="D75" s="40"/>
      <c r="E75" s="36" t="s">
        <v>33</v>
      </c>
      <c r="F75" s="37">
        <v>0</v>
      </c>
      <c r="G75" s="42">
        <v>0</v>
      </c>
      <c r="H75" s="41">
        <f t="shared" si="2"/>
        <v>0</v>
      </c>
      <c r="I75" s="56">
        <f t="shared" si="3"/>
        <v>0</v>
      </c>
      <c r="J75" s="54">
        <f>ROUND(H75*报价汇总表8!$C$8,2)</f>
        <v>0</v>
      </c>
      <c r="K75" s="56"/>
      <c r="L75" s="53"/>
    </row>
    <row r="76" ht="39.95" customHeight="1" spans="1:12">
      <c r="A76" s="38" t="s">
        <v>45</v>
      </c>
      <c r="B76" s="39" t="s">
        <v>277</v>
      </c>
      <c r="C76" s="40" t="s">
        <v>278</v>
      </c>
      <c r="D76" s="40" t="s">
        <v>279</v>
      </c>
      <c r="E76" s="36" t="s">
        <v>57</v>
      </c>
      <c r="F76" s="37">
        <v>0</v>
      </c>
      <c r="G76" s="42">
        <v>102.64</v>
      </c>
      <c r="H76" s="41">
        <f t="shared" si="2"/>
        <v>102.64</v>
      </c>
      <c r="I76" s="56">
        <f t="shared" si="3"/>
        <v>0</v>
      </c>
      <c r="J76" s="54">
        <f>ROUND(H76*报价汇总表8!$C$8,2)</f>
        <v>0</v>
      </c>
      <c r="K76" s="56"/>
      <c r="L76" s="53"/>
    </row>
    <row r="77" ht="30" customHeight="1" spans="1:12">
      <c r="A77" s="38" t="s">
        <v>49</v>
      </c>
      <c r="B77" s="39" t="s">
        <v>280</v>
      </c>
      <c r="C77" s="40" t="s">
        <v>281</v>
      </c>
      <c r="D77" s="40" t="s">
        <v>282</v>
      </c>
      <c r="E77" s="36" t="s">
        <v>57</v>
      </c>
      <c r="F77" s="37">
        <v>586.58</v>
      </c>
      <c r="G77" s="42">
        <v>140.9</v>
      </c>
      <c r="H77" s="41">
        <f t="shared" si="2"/>
        <v>140.9</v>
      </c>
      <c r="I77" s="56">
        <f t="shared" si="3"/>
        <v>82649</v>
      </c>
      <c r="J77" s="57"/>
      <c r="K77" s="56">
        <f>ROUND(F77*J77,0)</f>
        <v>0</v>
      </c>
      <c r="L77" s="53"/>
    </row>
    <row r="78" ht="30" customHeight="1" spans="1:12">
      <c r="A78" s="38" t="s">
        <v>190</v>
      </c>
      <c r="B78" s="39" t="s">
        <v>283</v>
      </c>
      <c r="C78" s="40" t="s">
        <v>284</v>
      </c>
      <c r="D78" s="40" t="s">
        <v>282</v>
      </c>
      <c r="E78" s="36" t="s">
        <v>57</v>
      </c>
      <c r="F78" s="37">
        <v>0</v>
      </c>
      <c r="G78" s="42">
        <v>120.7</v>
      </c>
      <c r="H78" s="41">
        <f t="shared" si="2"/>
        <v>120.7</v>
      </c>
      <c r="I78" s="56">
        <f t="shared" si="3"/>
        <v>0</v>
      </c>
      <c r="J78" s="54">
        <f>ROUND(H78*报价汇总表8!$C$8,2)</f>
        <v>0</v>
      </c>
      <c r="K78" s="56"/>
      <c r="L78" s="53"/>
    </row>
    <row r="79" ht="39.95" customHeight="1" spans="1:12">
      <c r="A79" s="38" t="s">
        <v>285</v>
      </c>
      <c r="B79" s="39" t="s">
        <v>286</v>
      </c>
      <c r="C79" s="40" t="s">
        <v>287</v>
      </c>
      <c r="D79" s="40" t="s">
        <v>288</v>
      </c>
      <c r="E79" s="36" t="s">
        <v>57</v>
      </c>
      <c r="F79" s="37">
        <v>0</v>
      </c>
      <c r="G79" s="42">
        <v>75.83</v>
      </c>
      <c r="H79" s="41">
        <f t="shared" si="2"/>
        <v>75.83</v>
      </c>
      <c r="I79" s="56">
        <f t="shared" si="3"/>
        <v>0</v>
      </c>
      <c r="J79" s="54">
        <f>ROUND(H79*报价汇总表8!$C$8,2)</f>
        <v>0</v>
      </c>
      <c r="K79" s="56"/>
      <c r="L79" s="53"/>
    </row>
    <row r="80" ht="60" customHeight="1" spans="1:12">
      <c r="A80" s="38" t="s">
        <v>289</v>
      </c>
      <c r="B80" s="39" t="s">
        <v>290</v>
      </c>
      <c r="C80" s="40" t="s">
        <v>291</v>
      </c>
      <c r="D80" s="40" t="s">
        <v>292</v>
      </c>
      <c r="E80" s="36" t="s">
        <v>41</v>
      </c>
      <c r="F80" s="37">
        <v>0</v>
      </c>
      <c r="G80" s="42">
        <v>11.07</v>
      </c>
      <c r="H80" s="41">
        <f t="shared" si="2"/>
        <v>11.07</v>
      </c>
      <c r="I80" s="56">
        <f t="shared" si="3"/>
        <v>0</v>
      </c>
      <c r="J80" s="54">
        <f>ROUND(H80*报价汇总表8!$C$8,2)</f>
        <v>0</v>
      </c>
      <c r="K80" s="56"/>
      <c r="L80" s="53"/>
    </row>
    <row r="81" ht="20.1" customHeight="1" spans="1:12">
      <c r="A81" s="38" t="s">
        <v>293</v>
      </c>
      <c r="B81" s="39" t="s">
        <v>294</v>
      </c>
      <c r="C81" s="40" t="s">
        <v>295</v>
      </c>
      <c r="D81" s="40"/>
      <c r="E81" s="36" t="s">
        <v>33</v>
      </c>
      <c r="F81" s="37">
        <v>0</v>
      </c>
      <c r="G81" s="42">
        <v>0</v>
      </c>
      <c r="H81" s="41">
        <f t="shared" si="2"/>
        <v>0</v>
      </c>
      <c r="I81" s="56">
        <f t="shared" si="3"/>
        <v>0</v>
      </c>
      <c r="J81" s="54">
        <f>ROUND(H81*报价汇总表8!$C$8,2)</f>
        <v>0</v>
      </c>
      <c r="K81" s="56"/>
      <c r="L81" s="53"/>
    </row>
    <row r="82" ht="30" customHeight="1" spans="1:12">
      <c r="A82" s="38" t="s">
        <v>45</v>
      </c>
      <c r="B82" s="39" t="s">
        <v>296</v>
      </c>
      <c r="C82" s="40" t="s">
        <v>297</v>
      </c>
      <c r="D82" s="40" t="s">
        <v>298</v>
      </c>
      <c r="E82" s="36" t="s">
        <v>299</v>
      </c>
      <c r="F82" s="37">
        <v>0</v>
      </c>
      <c r="G82" s="42">
        <v>490.6</v>
      </c>
      <c r="H82" s="41">
        <f t="shared" si="2"/>
        <v>490.6</v>
      </c>
      <c r="I82" s="56">
        <f t="shared" si="3"/>
        <v>0</v>
      </c>
      <c r="J82" s="54">
        <f>ROUND(H82*报价汇总表8!$C$8,2)</f>
        <v>0</v>
      </c>
      <c r="K82" s="56"/>
      <c r="L82" s="53"/>
    </row>
    <row r="83" ht="50.1" customHeight="1" spans="1:12">
      <c r="A83" s="38" t="s">
        <v>49</v>
      </c>
      <c r="B83" s="39" t="s">
        <v>300</v>
      </c>
      <c r="C83" s="40" t="s">
        <v>301</v>
      </c>
      <c r="D83" s="40" t="s">
        <v>298</v>
      </c>
      <c r="E83" s="36" t="s">
        <v>299</v>
      </c>
      <c r="F83" s="37">
        <v>264.43</v>
      </c>
      <c r="G83" s="42">
        <v>599.78</v>
      </c>
      <c r="H83" s="41">
        <f t="shared" si="2"/>
        <v>599.78</v>
      </c>
      <c r="I83" s="56">
        <f t="shared" si="3"/>
        <v>158600</v>
      </c>
      <c r="J83" s="57"/>
      <c r="K83" s="56">
        <f>ROUND(F83*J83,0)</f>
        <v>0</v>
      </c>
      <c r="L83" s="53"/>
    </row>
    <row r="84" ht="20.1" customHeight="1" spans="1:12">
      <c r="A84" s="38" t="s">
        <v>190</v>
      </c>
      <c r="B84" s="39" t="s">
        <v>302</v>
      </c>
      <c r="C84" s="40" t="s">
        <v>303</v>
      </c>
      <c r="D84" s="40"/>
      <c r="E84" s="36" t="s">
        <v>57</v>
      </c>
      <c r="F84" s="37">
        <v>5.09</v>
      </c>
      <c r="G84" s="42">
        <v>1443.9</v>
      </c>
      <c r="H84" s="41">
        <f t="shared" si="2"/>
        <v>1443.9</v>
      </c>
      <c r="I84" s="56">
        <f t="shared" si="3"/>
        <v>7349</v>
      </c>
      <c r="J84" s="57"/>
      <c r="K84" s="56">
        <f>ROUND(F84*J84,0)</f>
        <v>0</v>
      </c>
      <c r="L84" s="53"/>
    </row>
    <row r="85" ht="30" customHeight="1" spans="1:12">
      <c r="A85" s="38" t="s">
        <v>304</v>
      </c>
      <c r="B85" s="39" t="s">
        <v>305</v>
      </c>
      <c r="C85" s="40" t="s">
        <v>306</v>
      </c>
      <c r="D85" s="40" t="s">
        <v>298</v>
      </c>
      <c r="E85" s="36" t="s">
        <v>299</v>
      </c>
      <c r="F85" s="37">
        <v>0</v>
      </c>
      <c r="G85" s="42">
        <v>400.8</v>
      </c>
      <c r="H85" s="41">
        <f t="shared" si="2"/>
        <v>400.8</v>
      </c>
      <c r="I85" s="56">
        <f t="shared" si="3"/>
        <v>0</v>
      </c>
      <c r="J85" s="54">
        <f>ROUND(H85*报价汇总表8!$C$8,2)</f>
        <v>0</v>
      </c>
      <c r="K85" s="56"/>
      <c r="L85" s="53"/>
    </row>
    <row r="86" ht="30" customHeight="1" spans="1:12">
      <c r="A86" s="38" t="s">
        <v>307</v>
      </c>
      <c r="B86" s="39" t="s">
        <v>308</v>
      </c>
      <c r="C86" s="40" t="s">
        <v>309</v>
      </c>
      <c r="D86" s="40" t="s">
        <v>298</v>
      </c>
      <c r="E86" s="36" t="s">
        <v>299</v>
      </c>
      <c r="F86" s="37">
        <v>0</v>
      </c>
      <c r="G86" s="42">
        <v>433.3</v>
      </c>
      <c r="H86" s="41">
        <f t="shared" si="2"/>
        <v>433.3</v>
      </c>
      <c r="I86" s="56">
        <f t="shared" si="3"/>
        <v>0</v>
      </c>
      <c r="J86" s="54">
        <f>ROUND(H86*报价汇总表8!$C$8,2)</f>
        <v>0</v>
      </c>
      <c r="K86" s="56"/>
      <c r="L86" s="53"/>
    </row>
    <row r="87" ht="30" customHeight="1" spans="1:12">
      <c r="A87" s="38" t="s">
        <v>310</v>
      </c>
      <c r="B87" s="39" t="s">
        <v>311</v>
      </c>
      <c r="C87" s="40" t="s">
        <v>312</v>
      </c>
      <c r="D87" s="40" t="s">
        <v>298</v>
      </c>
      <c r="E87" s="36" t="s">
        <v>299</v>
      </c>
      <c r="F87" s="37">
        <v>264.43</v>
      </c>
      <c r="G87" s="42">
        <v>466.9</v>
      </c>
      <c r="H87" s="41">
        <f t="shared" si="2"/>
        <v>466.9</v>
      </c>
      <c r="I87" s="56">
        <f t="shared" si="3"/>
        <v>123462</v>
      </c>
      <c r="J87" s="57"/>
      <c r="K87" s="56">
        <f>ROUND(F87*J87,0)</f>
        <v>0</v>
      </c>
      <c r="L87" s="53"/>
    </row>
    <row r="88" ht="20.1" customHeight="1" spans="1:12">
      <c r="A88" s="38" t="s">
        <v>313</v>
      </c>
      <c r="B88" s="39" t="s">
        <v>305</v>
      </c>
      <c r="C88" s="40" t="s">
        <v>314</v>
      </c>
      <c r="D88" s="40"/>
      <c r="E88" s="36" t="s">
        <v>33</v>
      </c>
      <c r="F88" s="37">
        <v>0</v>
      </c>
      <c r="G88" s="42">
        <v>0</v>
      </c>
      <c r="H88" s="41">
        <f t="shared" si="2"/>
        <v>0</v>
      </c>
      <c r="I88" s="56">
        <f t="shared" si="3"/>
        <v>0</v>
      </c>
      <c r="J88" s="54">
        <f>ROUND(H88*报价汇总表8!$C$8,2)</f>
        <v>0</v>
      </c>
      <c r="K88" s="56"/>
      <c r="L88" s="53"/>
    </row>
    <row r="89" ht="20.1" customHeight="1" spans="1:12">
      <c r="A89" s="38" t="s">
        <v>45</v>
      </c>
      <c r="B89" s="39" t="s">
        <v>315</v>
      </c>
      <c r="C89" s="40" t="s">
        <v>316</v>
      </c>
      <c r="D89" s="40"/>
      <c r="E89" s="36" t="s">
        <v>33</v>
      </c>
      <c r="F89" s="37">
        <v>0</v>
      </c>
      <c r="G89" s="42">
        <v>0</v>
      </c>
      <c r="H89" s="41">
        <f t="shared" si="2"/>
        <v>0</v>
      </c>
      <c r="I89" s="56">
        <f t="shared" si="3"/>
        <v>0</v>
      </c>
      <c r="J89" s="54">
        <f>ROUND(H89*报价汇总表8!$C$8,2)</f>
        <v>0</v>
      </c>
      <c r="K89" s="56"/>
      <c r="L89" s="53"/>
    </row>
    <row r="90" ht="50.1" customHeight="1" spans="1:12">
      <c r="A90" s="38" t="s">
        <v>61</v>
      </c>
      <c r="B90" s="39" t="s">
        <v>317</v>
      </c>
      <c r="C90" s="40" t="s">
        <v>318</v>
      </c>
      <c r="D90" s="40" t="s">
        <v>319</v>
      </c>
      <c r="E90" s="36" t="s">
        <v>299</v>
      </c>
      <c r="F90" s="37">
        <v>25</v>
      </c>
      <c r="G90" s="42">
        <v>434.62</v>
      </c>
      <c r="H90" s="41">
        <f t="shared" si="2"/>
        <v>434.62</v>
      </c>
      <c r="I90" s="56">
        <f t="shared" si="3"/>
        <v>10866</v>
      </c>
      <c r="J90" s="57"/>
      <c r="K90" s="56">
        <f>ROUND(F90*J90,0)</f>
        <v>0</v>
      </c>
      <c r="L90" s="53"/>
    </row>
    <row r="91" ht="50.1" customHeight="1" spans="1:12">
      <c r="A91" s="38" t="s">
        <v>66</v>
      </c>
      <c r="B91" s="39" t="s">
        <v>320</v>
      </c>
      <c r="C91" s="40" t="s">
        <v>321</v>
      </c>
      <c r="D91" s="40" t="s">
        <v>322</v>
      </c>
      <c r="E91" s="36" t="s">
        <v>299</v>
      </c>
      <c r="F91" s="37">
        <v>25</v>
      </c>
      <c r="G91" s="42">
        <v>449.34</v>
      </c>
      <c r="H91" s="41">
        <f t="shared" si="2"/>
        <v>449.34</v>
      </c>
      <c r="I91" s="56">
        <f t="shared" si="3"/>
        <v>11234</v>
      </c>
      <c r="J91" s="57"/>
      <c r="K91" s="56">
        <f>ROUND(F91*J91,0)</f>
        <v>0</v>
      </c>
      <c r="L91" s="53"/>
    </row>
    <row r="92" ht="39.95" customHeight="1" spans="1:12">
      <c r="A92" s="38" t="s">
        <v>323</v>
      </c>
      <c r="B92" s="39" t="s">
        <v>324</v>
      </c>
      <c r="C92" s="40" t="s">
        <v>325</v>
      </c>
      <c r="D92" s="40" t="s">
        <v>326</v>
      </c>
      <c r="E92" s="36" t="s">
        <v>57</v>
      </c>
      <c r="F92" s="37">
        <v>0</v>
      </c>
      <c r="G92" s="42">
        <v>483.7</v>
      </c>
      <c r="H92" s="41">
        <f t="shared" si="2"/>
        <v>483.7</v>
      </c>
      <c r="I92" s="56">
        <f t="shared" si="3"/>
        <v>0</v>
      </c>
      <c r="J92" s="54">
        <f>ROUND(H92*报价汇总表8!$C$8,2)</f>
        <v>0</v>
      </c>
      <c r="K92" s="56"/>
      <c r="L92" s="53"/>
    </row>
    <row r="93" ht="39.95" customHeight="1" spans="1:12">
      <c r="A93" s="38" t="s">
        <v>327</v>
      </c>
      <c r="B93" s="39" t="s">
        <v>328</v>
      </c>
      <c r="C93" s="40" t="s">
        <v>329</v>
      </c>
      <c r="D93" s="40" t="s">
        <v>326</v>
      </c>
      <c r="E93" s="36" t="s">
        <v>57</v>
      </c>
      <c r="F93" s="37">
        <v>0</v>
      </c>
      <c r="G93" s="42">
        <v>436.57</v>
      </c>
      <c r="H93" s="41">
        <f t="shared" si="2"/>
        <v>436.57</v>
      </c>
      <c r="I93" s="56">
        <f t="shared" si="3"/>
        <v>0</v>
      </c>
      <c r="J93" s="54">
        <f>ROUND(H93*报价汇总表8!$C$8,2)</f>
        <v>0</v>
      </c>
      <c r="K93" s="56"/>
      <c r="L93" s="53"/>
    </row>
    <row r="94" ht="60" customHeight="1" spans="1:12">
      <c r="A94" s="38" t="s">
        <v>49</v>
      </c>
      <c r="B94" s="39" t="s">
        <v>330</v>
      </c>
      <c r="C94" s="40" t="s">
        <v>331</v>
      </c>
      <c r="D94" s="40" t="s">
        <v>332</v>
      </c>
      <c r="E94" s="36" t="s">
        <v>41</v>
      </c>
      <c r="F94" s="37">
        <v>0</v>
      </c>
      <c r="G94" s="42">
        <v>7.5</v>
      </c>
      <c r="H94" s="41">
        <f t="shared" si="2"/>
        <v>7.5</v>
      </c>
      <c r="I94" s="56">
        <f t="shared" si="3"/>
        <v>0</v>
      </c>
      <c r="J94" s="54">
        <f>ROUND(H94*报价汇总表8!$C$8,2)</f>
        <v>0</v>
      </c>
      <c r="K94" s="56"/>
      <c r="L94" s="53"/>
    </row>
    <row r="95" ht="60" customHeight="1" spans="1:12">
      <c r="A95" s="38" t="s">
        <v>190</v>
      </c>
      <c r="B95" s="39" t="s">
        <v>333</v>
      </c>
      <c r="C95" s="40" t="s">
        <v>334</v>
      </c>
      <c r="D95" s="40" t="s">
        <v>332</v>
      </c>
      <c r="E95" s="36" t="s">
        <v>41</v>
      </c>
      <c r="F95" s="37">
        <v>0</v>
      </c>
      <c r="G95" s="42">
        <v>11.42</v>
      </c>
      <c r="H95" s="41">
        <f t="shared" si="2"/>
        <v>11.42</v>
      </c>
      <c r="I95" s="56">
        <f t="shared" si="3"/>
        <v>0</v>
      </c>
      <c r="J95" s="54">
        <f>ROUND(H95*报价汇总表8!$C$8,2)</f>
        <v>0</v>
      </c>
      <c r="K95" s="56"/>
      <c r="L95" s="53"/>
    </row>
    <row r="96" ht="60" customHeight="1" spans="1:12">
      <c r="A96" s="38" t="s">
        <v>285</v>
      </c>
      <c r="B96" s="39" t="s">
        <v>335</v>
      </c>
      <c r="C96" s="40" t="s">
        <v>336</v>
      </c>
      <c r="D96" s="40" t="s">
        <v>332</v>
      </c>
      <c r="E96" s="36" t="s">
        <v>41</v>
      </c>
      <c r="F96" s="37">
        <v>0</v>
      </c>
      <c r="G96" s="42">
        <v>28.6</v>
      </c>
      <c r="H96" s="41">
        <f t="shared" si="2"/>
        <v>28.6</v>
      </c>
      <c r="I96" s="56">
        <f t="shared" si="3"/>
        <v>0</v>
      </c>
      <c r="J96" s="54">
        <f>ROUND(H96*报价汇总表8!$C$8,2)</f>
        <v>0</v>
      </c>
      <c r="K96" s="56"/>
      <c r="L96" s="53"/>
    </row>
    <row r="97" ht="39.95" customHeight="1" spans="1:12">
      <c r="A97" s="38" t="s">
        <v>337</v>
      </c>
      <c r="B97" s="39" t="s">
        <v>308</v>
      </c>
      <c r="C97" s="40" t="s">
        <v>338</v>
      </c>
      <c r="D97" s="40" t="s">
        <v>339</v>
      </c>
      <c r="E97" s="36" t="s">
        <v>88</v>
      </c>
      <c r="F97" s="37">
        <v>0</v>
      </c>
      <c r="G97" s="42">
        <v>60.7287982424</v>
      </c>
      <c r="H97" s="41">
        <f t="shared" si="2"/>
        <v>60.73</v>
      </c>
      <c r="I97" s="56">
        <f t="shared" si="3"/>
        <v>0</v>
      </c>
      <c r="J97" s="54">
        <f>ROUND(H97*报价汇总表8!$C$8,2)</f>
        <v>0</v>
      </c>
      <c r="K97" s="56"/>
      <c r="L97" s="53" t="s">
        <v>340</v>
      </c>
    </row>
    <row r="98" ht="39.95" customHeight="1" spans="1:12">
      <c r="A98" s="38" t="s">
        <v>341</v>
      </c>
      <c r="B98" s="39" t="s">
        <v>311</v>
      </c>
      <c r="C98" s="40" t="s">
        <v>342</v>
      </c>
      <c r="D98" s="40" t="s">
        <v>339</v>
      </c>
      <c r="E98" s="36" t="s">
        <v>88</v>
      </c>
      <c r="F98" s="37">
        <v>0</v>
      </c>
      <c r="G98" s="42">
        <v>60.728490848</v>
      </c>
      <c r="H98" s="41">
        <f t="shared" si="2"/>
        <v>60.73</v>
      </c>
      <c r="I98" s="56">
        <f t="shared" si="3"/>
        <v>0</v>
      </c>
      <c r="J98" s="54">
        <f>ROUND(H98*报价汇总表8!$C$8,2)</f>
        <v>0</v>
      </c>
      <c r="K98" s="56"/>
      <c r="L98" s="53" t="s">
        <v>340</v>
      </c>
    </row>
    <row r="99" ht="39.95" customHeight="1" spans="1:12">
      <c r="A99" s="38" t="s">
        <v>343</v>
      </c>
      <c r="B99" s="39" t="s">
        <v>344</v>
      </c>
      <c r="C99" s="40" t="s">
        <v>345</v>
      </c>
      <c r="D99" s="40" t="s">
        <v>339</v>
      </c>
      <c r="E99" s="36" t="s">
        <v>88</v>
      </c>
      <c r="F99" s="37">
        <v>0</v>
      </c>
      <c r="G99" s="42">
        <v>60.728536796</v>
      </c>
      <c r="H99" s="41">
        <f t="shared" si="2"/>
        <v>60.73</v>
      </c>
      <c r="I99" s="56">
        <f t="shared" si="3"/>
        <v>0</v>
      </c>
      <c r="J99" s="54">
        <f>ROUND(H99*报价汇总表8!$C$8,2)</f>
        <v>0</v>
      </c>
      <c r="K99" s="56"/>
      <c r="L99" s="53" t="s">
        <v>340</v>
      </c>
    </row>
    <row r="100" ht="39.95" customHeight="1" spans="1:12">
      <c r="A100" s="38" t="s">
        <v>346</v>
      </c>
      <c r="B100" s="39" t="s">
        <v>347</v>
      </c>
      <c r="C100" s="40" t="s">
        <v>348</v>
      </c>
      <c r="D100" s="40" t="s">
        <v>339</v>
      </c>
      <c r="E100" s="36" t="s">
        <v>88</v>
      </c>
      <c r="F100" s="37">
        <v>0</v>
      </c>
      <c r="G100" s="42">
        <v>60.728570624</v>
      </c>
      <c r="H100" s="41">
        <f t="shared" si="2"/>
        <v>60.73</v>
      </c>
      <c r="I100" s="56">
        <f t="shared" si="3"/>
        <v>0</v>
      </c>
      <c r="J100" s="54">
        <f>ROUND(H100*报价汇总表8!$C$8,2)</f>
        <v>0</v>
      </c>
      <c r="K100" s="56"/>
      <c r="L100" s="53" t="s">
        <v>340</v>
      </c>
    </row>
    <row r="101" ht="20.1" customHeight="1" spans="1:12">
      <c r="A101" s="38" t="s">
        <v>349</v>
      </c>
      <c r="B101" s="39" t="s">
        <v>350</v>
      </c>
      <c r="C101" s="40" t="s">
        <v>351</v>
      </c>
      <c r="D101" s="40"/>
      <c r="E101" s="36" t="s">
        <v>33</v>
      </c>
      <c r="F101" s="37">
        <v>0</v>
      </c>
      <c r="G101" s="42">
        <v>0</v>
      </c>
      <c r="H101" s="41">
        <f t="shared" si="2"/>
        <v>0</v>
      </c>
      <c r="I101" s="56">
        <f t="shared" si="3"/>
        <v>0</v>
      </c>
      <c r="J101" s="54">
        <f>ROUND(H101*报价汇总表8!$C$8,2)</f>
        <v>0</v>
      </c>
      <c r="K101" s="56"/>
      <c r="L101" s="53"/>
    </row>
    <row r="102" ht="20.1" customHeight="1" spans="1:12">
      <c r="A102" s="38" t="s">
        <v>352</v>
      </c>
      <c r="B102" s="39" t="s">
        <v>353</v>
      </c>
      <c r="C102" s="40" t="s">
        <v>354</v>
      </c>
      <c r="D102" s="40"/>
      <c r="E102" s="36" t="s">
        <v>33</v>
      </c>
      <c r="F102" s="37">
        <v>0</v>
      </c>
      <c r="G102" s="42">
        <v>0</v>
      </c>
      <c r="H102" s="41">
        <f t="shared" si="2"/>
        <v>0</v>
      </c>
      <c r="I102" s="56">
        <f t="shared" si="3"/>
        <v>0</v>
      </c>
      <c r="J102" s="54">
        <f>ROUND(H102*报价汇总表8!$C$8,2)</f>
        <v>0</v>
      </c>
      <c r="K102" s="56"/>
      <c r="L102" s="53"/>
    </row>
    <row r="103" ht="20.1" customHeight="1" spans="1:12">
      <c r="A103" s="38" t="s">
        <v>45</v>
      </c>
      <c r="B103" s="39" t="s">
        <v>355</v>
      </c>
      <c r="C103" s="40" t="s">
        <v>356</v>
      </c>
      <c r="D103" s="40" t="s">
        <v>357</v>
      </c>
      <c r="E103" s="36" t="s">
        <v>57</v>
      </c>
      <c r="F103" s="37">
        <v>0</v>
      </c>
      <c r="G103" s="42">
        <v>22.02</v>
      </c>
      <c r="H103" s="41">
        <f t="shared" si="2"/>
        <v>22.02</v>
      </c>
      <c r="I103" s="56">
        <f t="shared" si="3"/>
        <v>0</v>
      </c>
      <c r="J103" s="54">
        <f>ROUND(H103*报价汇总表8!$C$8,2)</f>
        <v>0</v>
      </c>
      <c r="K103" s="56"/>
      <c r="L103" s="53"/>
    </row>
    <row r="104" ht="30" customHeight="1" spans="1:12">
      <c r="A104" s="38" t="s">
        <v>49</v>
      </c>
      <c r="B104" s="39" t="s">
        <v>358</v>
      </c>
      <c r="C104" s="40" t="s">
        <v>359</v>
      </c>
      <c r="D104" s="40"/>
      <c r="E104" s="36" t="s">
        <v>33</v>
      </c>
      <c r="F104" s="37">
        <v>0</v>
      </c>
      <c r="G104" s="42">
        <v>0</v>
      </c>
      <c r="H104" s="41">
        <f t="shared" si="2"/>
        <v>0</v>
      </c>
      <c r="I104" s="56">
        <f t="shared" si="3"/>
        <v>0</v>
      </c>
      <c r="J104" s="54">
        <f>ROUND(H104*报价汇总表8!$C$8,2)</f>
        <v>0</v>
      </c>
      <c r="K104" s="56"/>
      <c r="L104" s="53"/>
    </row>
    <row r="105" ht="69.95" customHeight="1" spans="1:12">
      <c r="A105" s="38" t="s">
        <v>61</v>
      </c>
      <c r="B105" s="39" t="s">
        <v>360</v>
      </c>
      <c r="C105" s="40" t="s">
        <v>361</v>
      </c>
      <c r="D105" s="40" t="s">
        <v>362</v>
      </c>
      <c r="E105" s="36" t="s">
        <v>57</v>
      </c>
      <c r="F105" s="37">
        <v>0</v>
      </c>
      <c r="G105" s="42">
        <v>325</v>
      </c>
      <c r="H105" s="41">
        <f t="shared" si="2"/>
        <v>325</v>
      </c>
      <c r="I105" s="56">
        <f t="shared" si="3"/>
        <v>0</v>
      </c>
      <c r="J105" s="54">
        <f>ROUND(H105*报价汇总表8!$C$8,2)</f>
        <v>0</v>
      </c>
      <c r="K105" s="56"/>
      <c r="L105" s="53"/>
    </row>
    <row r="106" ht="69.95" customHeight="1" spans="1:12">
      <c r="A106" s="38" t="s">
        <v>66</v>
      </c>
      <c r="B106" s="39" t="s">
        <v>363</v>
      </c>
      <c r="C106" s="40" t="s">
        <v>364</v>
      </c>
      <c r="D106" s="40" t="s">
        <v>362</v>
      </c>
      <c r="E106" s="36" t="s">
        <v>57</v>
      </c>
      <c r="F106" s="37">
        <v>0</v>
      </c>
      <c r="G106" s="42">
        <v>335</v>
      </c>
      <c r="H106" s="41">
        <f t="shared" si="2"/>
        <v>335</v>
      </c>
      <c r="I106" s="56">
        <f t="shared" si="3"/>
        <v>0</v>
      </c>
      <c r="J106" s="54">
        <f>ROUND(H106*报价汇总表8!$C$8,2)</f>
        <v>0</v>
      </c>
      <c r="K106" s="56"/>
      <c r="L106" s="53"/>
    </row>
    <row r="107" ht="20.1" customHeight="1" spans="1:12">
      <c r="A107" s="38" t="s">
        <v>190</v>
      </c>
      <c r="B107" s="39" t="s">
        <v>365</v>
      </c>
      <c r="C107" s="40" t="s">
        <v>366</v>
      </c>
      <c r="D107" s="40"/>
      <c r="E107" s="36" t="s">
        <v>33</v>
      </c>
      <c r="F107" s="37">
        <v>0</v>
      </c>
      <c r="G107" s="42">
        <v>0</v>
      </c>
      <c r="H107" s="41">
        <f t="shared" si="2"/>
        <v>0</v>
      </c>
      <c r="I107" s="56">
        <f t="shared" si="3"/>
        <v>0</v>
      </c>
      <c r="J107" s="54">
        <f>ROUND(H107*报价汇总表8!$C$8,2)</f>
        <v>0</v>
      </c>
      <c r="K107" s="56"/>
      <c r="L107" s="53"/>
    </row>
    <row r="108" ht="50.1" customHeight="1" spans="1:12">
      <c r="A108" s="38" t="s">
        <v>61</v>
      </c>
      <c r="B108" s="39" t="s">
        <v>367</v>
      </c>
      <c r="C108" s="40" t="s">
        <v>368</v>
      </c>
      <c r="D108" s="40" t="s">
        <v>369</v>
      </c>
      <c r="E108" s="36" t="s">
        <v>57</v>
      </c>
      <c r="F108" s="37">
        <v>132.55</v>
      </c>
      <c r="G108" s="42">
        <v>222.3265927601</v>
      </c>
      <c r="H108" s="41">
        <f t="shared" si="2"/>
        <v>222.33</v>
      </c>
      <c r="I108" s="56">
        <f t="shared" si="3"/>
        <v>29470</v>
      </c>
      <c r="J108" s="57"/>
      <c r="K108" s="56">
        <f>ROUND(F108*J108,0)</f>
        <v>0</v>
      </c>
      <c r="L108" s="53" t="s">
        <v>117</v>
      </c>
    </row>
    <row r="109" ht="50.1" customHeight="1" spans="1:12">
      <c r="A109" s="38" t="s">
        <v>66</v>
      </c>
      <c r="B109" s="39" t="s">
        <v>370</v>
      </c>
      <c r="C109" s="40" t="s">
        <v>371</v>
      </c>
      <c r="D109" s="40" t="s">
        <v>369</v>
      </c>
      <c r="E109" s="36" t="s">
        <v>57</v>
      </c>
      <c r="F109" s="37">
        <v>0</v>
      </c>
      <c r="G109" s="42">
        <v>222.3249507132</v>
      </c>
      <c r="H109" s="41">
        <f t="shared" si="2"/>
        <v>222.32</v>
      </c>
      <c r="I109" s="56">
        <f t="shared" si="3"/>
        <v>0</v>
      </c>
      <c r="J109" s="54">
        <f>ROUND(H109*报价汇总表8!$C$8,2)</f>
        <v>0</v>
      </c>
      <c r="K109" s="56"/>
      <c r="L109" s="53" t="s">
        <v>113</v>
      </c>
    </row>
    <row r="110" ht="50.1" customHeight="1" spans="1:12">
      <c r="A110" s="38" t="s">
        <v>372</v>
      </c>
      <c r="B110" s="39" t="s">
        <v>373</v>
      </c>
      <c r="C110" s="40" t="s">
        <v>374</v>
      </c>
      <c r="D110" s="40" t="s">
        <v>369</v>
      </c>
      <c r="E110" s="36" t="s">
        <v>57</v>
      </c>
      <c r="F110" s="37">
        <v>0</v>
      </c>
      <c r="G110" s="42">
        <v>222.3252552082</v>
      </c>
      <c r="H110" s="41">
        <f t="shared" si="2"/>
        <v>222.33</v>
      </c>
      <c r="I110" s="56">
        <f t="shared" si="3"/>
        <v>0</v>
      </c>
      <c r="J110" s="54">
        <f>ROUND(H110*报价汇总表8!$C$8,2)</f>
        <v>0</v>
      </c>
      <c r="K110" s="56"/>
      <c r="L110" s="53" t="s">
        <v>375</v>
      </c>
    </row>
    <row r="111" ht="30" customHeight="1" spans="1:12">
      <c r="A111" s="38" t="s">
        <v>376</v>
      </c>
      <c r="B111" s="39" t="s">
        <v>377</v>
      </c>
      <c r="C111" s="40" t="s">
        <v>378</v>
      </c>
      <c r="D111" s="40" t="s">
        <v>379</v>
      </c>
      <c r="E111" s="36" t="s">
        <v>168</v>
      </c>
      <c r="F111" s="37">
        <v>386.88</v>
      </c>
      <c r="G111" s="42">
        <v>0.86129161</v>
      </c>
      <c r="H111" s="41">
        <f t="shared" si="2"/>
        <v>0.86</v>
      </c>
      <c r="I111" s="56">
        <f t="shared" si="3"/>
        <v>333</v>
      </c>
      <c r="J111" s="57"/>
      <c r="K111" s="56">
        <f>ROUND(F111*J111,0)</f>
        <v>0</v>
      </c>
      <c r="L111" s="53" t="s">
        <v>380</v>
      </c>
    </row>
    <row r="112" ht="50.1" customHeight="1" spans="1:12">
      <c r="A112" s="38" t="s">
        <v>381</v>
      </c>
      <c r="B112" s="39" t="s">
        <v>382</v>
      </c>
      <c r="C112" s="40" t="s">
        <v>383</v>
      </c>
      <c r="D112" s="40" t="s">
        <v>369</v>
      </c>
      <c r="E112" s="36" t="s">
        <v>57</v>
      </c>
      <c r="F112" s="37">
        <v>0</v>
      </c>
      <c r="G112" s="42">
        <v>222.3258104178</v>
      </c>
      <c r="H112" s="41">
        <f t="shared" si="2"/>
        <v>222.33</v>
      </c>
      <c r="I112" s="56">
        <f t="shared" si="3"/>
        <v>0</v>
      </c>
      <c r="J112" s="54">
        <f>ROUND(H112*报价汇总表8!$C$8,2)</f>
        <v>0</v>
      </c>
      <c r="K112" s="56"/>
      <c r="L112" s="53" t="s">
        <v>384</v>
      </c>
    </row>
    <row r="113" ht="30" customHeight="1" spans="1:12">
      <c r="A113" s="38" t="s">
        <v>285</v>
      </c>
      <c r="B113" s="39" t="s">
        <v>385</v>
      </c>
      <c r="C113" s="40" t="s">
        <v>386</v>
      </c>
      <c r="D113" s="40"/>
      <c r="E113" s="36" t="s">
        <v>33</v>
      </c>
      <c r="F113" s="37">
        <v>0</v>
      </c>
      <c r="G113" s="42">
        <v>0</v>
      </c>
      <c r="H113" s="41">
        <f t="shared" si="2"/>
        <v>0</v>
      </c>
      <c r="I113" s="56">
        <f t="shared" si="3"/>
        <v>0</v>
      </c>
      <c r="J113" s="54">
        <f>ROUND(H113*报价汇总表8!$C$8,2)</f>
        <v>0</v>
      </c>
      <c r="K113" s="56"/>
      <c r="L113" s="53"/>
    </row>
    <row r="114" ht="80.1" customHeight="1" spans="1:12">
      <c r="A114" s="38" t="s">
        <v>61</v>
      </c>
      <c r="B114" s="39" t="s">
        <v>387</v>
      </c>
      <c r="C114" s="40" t="s">
        <v>388</v>
      </c>
      <c r="D114" s="40" t="s">
        <v>389</v>
      </c>
      <c r="E114" s="36" t="s">
        <v>57</v>
      </c>
      <c r="F114" s="37">
        <v>0</v>
      </c>
      <c r="G114" s="42">
        <v>273.469095914</v>
      </c>
      <c r="H114" s="41">
        <f t="shared" si="2"/>
        <v>273.47</v>
      </c>
      <c r="I114" s="56">
        <f t="shared" si="3"/>
        <v>0</v>
      </c>
      <c r="J114" s="54">
        <f>ROUND(H114*报价汇总表8!$C$8,2)</f>
        <v>0</v>
      </c>
      <c r="K114" s="56"/>
      <c r="L114" s="53" t="s">
        <v>117</v>
      </c>
    </row>
    <row r="115" ht="20.1" customHeight="1" spans="1:12">
      <c r="A115" s="38" t="s">
        <v>289</v>
      </c>
      <c r="B115" s="39" t="s">
        <v>390</v>
      </c>
      <c r="C115" s="40" t="s">
        <v>391</v>
      </c>
      <c r="D115" s="40"/>
      <c r="E115" s="36" t="s">
        <v>33</v>
      </c>
      <c r="F115" s="37">
        <v>0</v>
      </c>
      <c r="G115" s="42">
        <v>0</v>
      </c>
      <c r="H115" s="41">
        <f t="shared" si="2"/>
        <v>0</v>
      </c>
      <c r="I115" s="56">
        <f t="shared" si="3"/>
        <v>0</v>
      </c>
      <c r="J115" s="54">
        <f>ROUND(H115*报价汇总表8!$C$8,2)</f>
        <v>0</v>
      </c>
      <c r="K115" s="56"/>
      <c r="L115" s="53"/>
    </row>
    <row r="116" ht="39.95" customHeight="1" spans="1:12">
      <c r="A116" s="38" t="s">
        <v>61</v>
      </c>
      <c r="B116" s="39" t="s">
        <v>392</v>
      </c>
      <c r="C116" s="40" t="s">
        <v>393</v>
      </c>
      <c r="D116" s="40" t="s">
        <v>394</v>
      </c>
      <c r="E116" s="36" t="s">
        <v>57</v>
      </c>
      <c r="F116" s="37">
        <v>30</v>
      </c>
      <c r="G116" s="42">
        <v>247.416175553</v>
      </c>
      <c r="H116" s="41">
        <f t="shared" si="2"/>
        <v>247.42</v>
      </c>
      <c r="I116" s="56">
        <f t="shared" si="3"/>
        <v>7423</v>
      </c>
      <c r="J116" s="57"/>
      <c r="K116" s="56">
        <f>ROUND(F116*J116,0)</f>
        <v>0</v>
      </c>
      <c r="L116" s="53" t="s">
        <v>117</v>
      </c>
    </row>
    <row r="117" ht="39.95" customHeight="1" spans="1:12">
      <c r="A117" s="38" t="s">
        <v>66</v>
      </c>
      <c r="B117" s="39" t="s">
        <v>395</v>
      </c>
      <c r="C117" s="40" t="s">
        <v>396</v>
      </c>
      <c r="D117" s="40" t="s">
        <v>394</v>
      </c>
      <c r="E117" s="36" t="s">
        <v>57</v>
      </c>
      <c r="F117" s="37">
        <v>0</v>
      </c>
      <c r="G117" s="42">
        <v>326.6496216612</v>
      </c>
      <c r="H117" s="41">
        <f t="shared" si="2"/>
        <v>326.65</v>
      </c>
      <c r="I117" s="56">
        <f t="shared" si="3"/>
        <v>0</v>
      </c>
      <c r="J117" s="54">
        <f>ROUND(H117*报价汇总表8!$C$8,2)</f>
        <v>0</v>
      </c>
      <c r="K117" s="56"/>
      <c r="L117" s="53" t="s">
        <v>117</v>
      </c>
    </row>
    <row r="118" ht="30" customHeight="1" spans="1:12">
      <c r="A118" s="38" t="s">
        <v>372</v>
      </c>
      <c r="B118" s="39" t="s">
        <v>397</v>
      </c>
      <c r="C118" s="40" t="s">
        <v>398</v>
      </c>
      <c r="D118" s="40" t="s">
        <v>399</v>
      </c>
      <c r="E118" s="36" t="s">
        <v>168</v>
      </c>
      <c r="F118" s="37">
        <v>500</v>
      </c>
      <c r="G118" s="42">
        <v>0.9793</v>
      </c>
      <c r="H118" s="41">
        <f t="shared" si="2"/>
        <v>0.98</v>
      </c>
      <c r="I118" s="56">
        <f t="shared" si="3"/>
        <v>490</v>
      </c>
      <c r="J118" s="57"/>
      <c r="K118" s="56">
        <f>ROUND(F118*J118,0)</f>
        <v>0</v>
      </c>
      <c r="L118" s="53" t="s">
        <v>400</v>
      </c>
    </row>
    <row r="119" ht="39.95" customHeight="1" spans="1:12">
      <c r="A119" s="38" t="s">
        <v>376</v>
      </c>
      <c r="B119" s="39" t="s">
        <v>401</v>
      </c>
      <c r="C119" s="40" t="s">
        <v>402</v>
      </c>
      <c r="D119" s="40" t="s">
        <v>394</v>
      </c>
      <c r="E119" s="36" t="s">
        <v>57</v>
      </c>
      <c r="F119" s="37">
        <v>0</v>
      </c>
      <c r="G119" s="42">
        <v>248.1675540506</v>
      </c>
      <c r="H119" s="41">
        <f t="shared" si="2"/>
        <v>248.17</v>
      </c>
      <c r="I119" s="56">
        <f t="shared" si="3"/>
        <v>0</v>
      </c>
      <c r="J119" s="54">
        <f>ROUND(H119*报价汇总表8!$C$8,2)</f>
        <v>0</v>
      </c>
      <c r="K119" s="56"/>
      <c r="L119" s="53" t="s">
        <v>375</v>
      </c>
    </row>
    <row r="120" ht="39.95" customHeight="1" spans="1:12">
      <c r="A120" s="38" t="s">
        <v>403</v>
      </c>
      <c r="B120" s="39" t="s">
        <v>404</v>
      </c>
      <c r="C120" s="40" t="s">
        <v>405</v>
      </c>
      <c r="D120" s="40" t="s">
        <v>394</v>
      </c>
      <c r="E120" s="36" t="s">
        <v>57</v>
      </c>
      <c r="F120" s="37">
        <v>0</v>
      </c>
      <c r="G120" s="42">
        <v>326.650047724</v>
      </c>
      <c r="H120" s="41">
        <f t="shared" si="2"/>
        <v>326.65</v>
      </c>
      <c r="I120" s="56">
        <f t="shared" si="3"/>
        <v>0</v>
      </c>
      <c r="J120" s="54">
        <f>ROUND(H120*报价汇总表8!$C$8,2)</f>
        <v>0</v>
      </c>
      <c r="K120" s="56"/>
      <c r="L120" s="53" t="s">
        <v>375</v>
      </c>
    </row>
    <row r="121" ht="30" customHeight="1" spans="1:12">
      <c r="A121" s="38" t="s">
        <v>406</v>
      </c>
      <c r="B121" s="39" t="s">
        <v>407</v>
      </c>
      <c r="C121" s="40" t="s">
        <v>408</v>
      </c>
      <c r="D121" s="40" t="s">
        <v>409</v>
      </c>
      <c r="E121" s="36" t="s">
        <v>410</v>
      </c>
      <c r="F121" s="37">
        <v>0</v>
      </c>
      <c r="G121" s="42">
        <v>25.62</v>
      </c>
      <c r="H121" s="41">
        <f t="shared" si="2"/>
        <v>25.62</v>
      </c>
      <c r="I121" s="56">
        <f t="shared" si="3"/>
        <v>0</v>
      </c>
      <c r="J121" s="54">
        <f>ROUND(H121*报价汇总表8!$C$8,2)</f>
        <v>0</v>
      </c>
      <c r="K121" s="56"/>
      <c r="L121" s="53"/>
    </row>
    <row r="122" ht="39.95" customHeight="1" spans="1:12">
      <c r="A122" s="38" t="s">
        <v>411</v>
      </c>
      <c r="B122" s="39" t="s">
        <v>412</v>
      </c>
      <c r="C122" s="40" t="s">
        <v>413</v>
      </c>
      <c r="D122" s="40" t="s">
        <v>414</v>
      </c>
      <c r="E122" s="36" t="s">
        <v>57</v>
      </c>
      <c r="F122" s="37">
        <v>0</v>
      </c>
      <c r="G122" s="42">
        <v>45.38</v>
      </c>
      <c r="H122" s="41">
        <f t="shared" si="2"/>
        <v>45.38</v>
      </c>
      <c r="I122" s="56">
        <f t="shared" si="3"/>
        <v>0</v>
      </c>
      <c r="J122" s="54">
        <f>ROUND(H122*报价汇总表8!$C$8,2)</f>
        <v>0</v>
      </c>
      <c r="K122" s="56"/>
      <c r="L122" s="53"/>
    </row>
    <row r="123" ht="30" customHeight="1" spans="1:12">
      <c r="A123" s="38" t="s">
        <v>415</v>
      </c>
      <c r="B123" s="39" t="s">
        <v>416</v>
      </c>
      <c r="C123" s="40" t="s">
        <v>417</v>
      </c>
      <c r="D123" s="40" t="s">
        <v>418</v>
      </c>
      <c r="E123" s="36" t="s">
        <v>410</v>
      </c>
      <c r="F123" s="37">
        <v>0</v>
      </c>
      <c r="G123" s="42">
        <v>85.78</v>
      </c>
      <c r="H123" s="41">
        <f t="shared" si="2"/>
        <v>85.78</v>
      </c>
      <c r="I123" s="56">
        <f t="shared" si="3"/>
        <v>0</v>
      </c>
      <c r="J123" s="54">
        <f>ROUND(H123*报价汇总表8!$C$8,2)</f>
        <v>0</v>
      </c>
      <c r="K123" s="56"/>
      <c r="L123" s="53"/>
    </row>
    <row r="124" ht="39.95" customHeight="1" spans="1:12">
      <c r="A124" s="38" t="s">
        <v>419</v>
      </c>
      <c r="B124" s="39" t="s">
        <v>420</v>
      </c>
      <c r="C124" s="40" t="s">
        <v>421</v>
      </c>
      <c r="D124" s="40" t="s">
        <v>409</v>
      </c>
      <c r="E124" s="36" t="s">
        <v>101</v>
      </c>
      <c r="F124" s="37">
        <v>0</v>
      </c>
      <c r="G124" s="42">
        <v>365.27</v>
      </c>
      <c r="H124" s="41">
        <f t="shared" si="2"/>
        <v>365.27</v>
      </c>
      <c r="I124" s="56">
        <f t="shared" si="3"/>
        <v>0</v>
      </c>
      <c r="J124" s="54">
        <f>ROUND(H124*报价汇总表8!$C$8,2)</f>
        <v>0</v>
      </c>
      <c r="K124" s="56"/>
      <c r="L124" s="53"/>
    </row>
    <row r="125" ht="20.1" customHeight="1" spans="1:12">
      <c r="A125" s="38" t="s">
        <v>422</v>
      </c>
      <c r="B125" s="39" t="s">
        <v>423</v>
      </c>
      <c r="C125" s="40" t="s">
        <v>424</v>
      </c>
      <c r="D125" s="40"/>
      <c r="E125" s="36" t="s">
        <v>33</v>
      </c>
      <c r="F125" s="37">
        <v>0</v>
      </c>
      <c r="G125" s="42">
        <v>0</v>
      </c>
      <c r="H125" s="41">
        <f t="shared" si="2"/>
        <v>0</v>
      </c>
      <c r="I125" s="56">
        <f t="shared" si="3"/>
        <v>0</v>
      </c>
      <c r="J125" s="54">
        <f>ROUND(H125*报价汇总表8!$C$8,2)</f>
        <v>0</v>
      </c>
      <c r="K125" s="56"/>
      <c r="L125" s="53"/>
    </row>
    <row r="126" ht="20.1" customHeight="1" spans="1:12">
      <c r="A126" s="38" t="s">
        <v>45</v>
      </c>
      <c r="B126" s="39" t="s">
        <v>425</v>
      </c>
      <c r="C126" s="40" t="s">
        <v>426</v>
      </c>
      <c r="D126" s="40"/>
      <c r="E126" s="36" t="s">
        <v>33</v>
      </c>
      <c r="F126" s="37">
        <v>0</v>
      </c>
      <c r="G126" s="42">
        <v>0</v>
      </c>
      <c r="H126" s="41">
        <f t="shared" si="2"/>
        <v>0</v>
      </c>
      <c r="I126" s="56">
        <f t="shared" si="3"/>
        <v>0</v>
      </c>
      <c r="J126" s="54">
        <f>ROUND(H126*报价汇总表8!$C$8,2)</f>
        <v>0</v>
      </c>
      <c r="K126" s="56"/>
      <c r="L126" s="53"/>
    </row>
    <row r="127" ht="69.95" customHeight="1" spans="1:12">
      <c r="A127" s="38" t="s">
        <v>61</v>
      </c>
      <c r="B127" s="39" t="s">
        <v>427</v>
      </c>
      <c r="C127" s="40" t="s">
        <v>428</v>
      </c>
      <c r="D127" s="40" t="s">
        <v>429</v>
      </c>
      <c r="E127" s="36" t="s">
        <v>57</v>
      </c>
      <c r="F127" s="37">
        <v>0</v>
      </c>
      <c r="G127" s="42">
        <v>345</v>
      </c>
      <c r="H127" s="41">
        <f t="shared" si="2"/>
        <v>345</v>
      </c>
      <c r="I127" s="56">
        <f t="shared" si="3"/>
        <v>0</v>
      </c>
      <c r="J127" s="54">
        <f>ROUND(H127*报价汇总表8!$C$8,2)</f>
        <v>0</v>
      </c>
      <c r="K127" s="56"/>
      <c r="L127" s="53"/>
    </row>
    <row r="128" ht="69.95" customHeight="1" spans="1:12">
      <c r="A128" s="38" t="s">
        <v>66</v>
      </c>
      <c r="B128" s="39" t="s">
        <v>430</v>
      </c>
      <c r="C128" s="40" t="s">
        <v>431</v>
      </c>
      <c r="D128" s="40" t="s">
        <v>429</v>
      </c>
      <c r="E128" s="36" t="s">
        <v>57</v>
      </c>
      <c r="F128" s="37">
        <v>0</v>
      </c>
      <c r="G128" s="42">
        <v>350</v>
      </c>
      <c r="H128" s="41">
        <f t="shared" si="2"/>
        <v>350</v>
      </c>
      <c r="I128" s="56">
        <f t="shared" si="3"/>
        <v>0</v>
      </c>
      <c r="J128" s="54">
        <f>ROUND(H128*报价汇总表8!$C$8,2)</f>
        <v>0</v>
      </c>
      <c r="K128" s="56"/>
      <c r="L128" s="53"/>
    </row>
    <row r="129" ht="30" customHeight="1" spans="1:12">
      <c r="A129" s="38" t="s">
        <v>49</v>
      </c>
      <c r="B129" s="39" t="s">
        <v>432</v>
      </c>
      <c r="C129" s="40" t="s">
        <v>433</v>
      </c>
      <c r="D129" s="40"/>
      <c r="E129" s="36" t="s">
        <v>33</v>
      </c>
      <c r="F129" s="37">
        <v>0</v>
      </c>
      <c r="G129" s="42">
        <v>0</v>
      </c>
      <c r="H129" s="41">
        <f t="shared" si="2"/>
        <v>0</v>
      </c>
      <c r="I129" s="56">
        <f t="shared" si="3"/>
        <v>0</v>
      </c>
      <c r="J129" s="54">
        <f>ROUND(H129*报价汇总表8!$C$8,2)</f>
        <v>0</v>
      </c>
      <c r="K129" s="56"/>
      <c r="L129" s="53"/>
    </row>
    <row r="130" ht="69.95" customHeight="1" spans="1:12">
      <c r="A130" s="38" t="s">
        <v>61</v>
      </c>
      <c r="B130" s="39" t="s">
        <v>434</v>
      </c>
      <c r="C130" s="40" t="s">
        <v>435</v>
      </c>
      <c r="D130" s="40" t="s">
        <v>436</v>
      </c>
      <c r="E130" s="36" t="s">
        <v>57</v>
      </c>
      <c r="F130" s="37">
        <v>0</v>
      </c>
      <c r="G130" s="42">
        <v>286.3324567753</v>
      </c>
      <c r="H130" s="41">
        <f t="shared" si="2"/>
        <v>286.33</v>
      </c>
      <c r="I130" s="56">
        <f t="shared" si="3"/>
        <v>0</v>
      </c>
      <c r="J130" s="54">
        <f>ROUND(H130*报价汇总表8!$C$8,2)</f>
        <v>0</v>
      </c>
      <c r="K130" s="56"/>
      <c r="L130" s="53" t="s">
        <v>437</v>
      </c>
    </row>
    <row r="131" ht="20.1" customHeight="1" spans="1:12">
      <c r="A131" s="38" t="s">
        <v>190</v>
      </c>
      <c r="B131" s="39" t="s">
        <v>438</v>
      </c>
      <c r="C131" s="40" t="s">
        <v>439</v>
      </c>
      <c r="D131" s="40"/>
      <c r="E131" s="36" t="s">
        <v>33</v>
      </c>
      <c r="F131" s="37">
        <v>0</v>
      </c>
      <c r="G131" s="42">
        <v>0</v>
      </c>
      <c r="H131" s="41">
        <f t="shared" si="2"/>
        <v>0</v>
      </c>
      <c r="I131" s="56">
        <f t="shared" si="3"/>
        <v>0</v>
      </c>
      <c r="J131" s="54">
        <f>ROUND(H131*报价汇总表8!$C$8,2)</f>
        <v>0</v>
      </c>
      <c r="K131" s="56"/>
      <c r="L131" s="53"/>
    </row>
    <row r="132" ht="50.1" customHeight="1" spans="1:12">
      <c r="A132" s="38" t="s">
        <v>61</v>
      </c>
      <c r="B132" s="39" t="s">
        <v>440</v>
      </c>
      <c r="C132" s="40" t="s">
        <v>441</v>
      </c>
      <c r="D132" s="40" t="s">
        <v>442</v>
      </c>
      <c r="E132" s="36" t="s">
        <v>57</v>
      </c>
      <c r="F132" s="37">
        <v>368.56</v>
      </c>
      <c r="G132" s="42">
        <v>222.3252213564</v>
      </c>
      <c r="H132" s="41">
        <f t="shared" si="2"/>
        <v>222.33</v>
      </c>
      <c r="I132" s="56">
        <f t="shared" si="3"/>
        <v>81942</v>
      </c>
      <c r="J132" s="57"/>
      <c r="K132" s="56">
        <f>ROUND(F132*J132,0)</f>
        <v>0</v>
      </c>
      <c r="L132" s="53" t="s">
        <v>146</v>
      </c>
    </row>
    <row r="133" ht="50.1" customHeight="1" spans="1:12">
      <c r="A133" s="38" t="s">
        <v>66</v>
      </c>
      <c r="B133" s="39" t="s">
        <v>443</v>
      </c>
      <c r="C133" s="40" t="s">
        <v>444</v>
      </c>
      <c r="D133" s="40" t="s">
        <v>442</v>
      </c>
      <c r="E133" s="36" t="s">
        <v>57</v>
      </c>
      <c r="F133" s="37">
        <v>268.85</v>
      </c>
      <c r="G133" s="42">
        <v>222.3248829637</v>
      </c>
      <c r="H133" s="41">
        <f t="shared" si="2"/>
        <v>222.32</v>
      </c>
      <c r="I133" s="56">
        <f t="shared" si="3"/>
        <v>59771</v>
      </c>
      <c r="J133" s="57"/>
      <c r="K133" s="56">
        <f>ROUND(F133*J133,0)</f>
        <v>0</v>
      </c>
      <c r="L133" s="53" t="s">
        <v>437</v>
      </c>
    </row>
    <row r="134" ht="50.1" customHeight="1" spans="1:12">
      <c r="A134" s="38" t="s">
        <v>445</v>
      </c>
      <c r="B134" s="39" t="s">
        <v>446</v>
      </c>
      <c r="C134" s="40" t="s">
        <v>447</v>
      </c>
      <c r="D134" s="40" t="s">
        <v>442</v>
      </c>
      <c r="E134" s="36" t="s">
        <v>57</v>
      </c>
      <c r="F134" s="37">
        <v>0</v>
      </c>
      <c r="G134" s="42">
        <v>310.9376121984</v>
      </c>
      <c r="H134" s="41">
        <f t="shared" si="2"/>
        <v>310.94</v>
      </c>
      <c r="I134" s="56">
        <f t="shared" si="3"/>
        <v>0</v>
      </c>
      <c r="J134" s="54">
        <f>ROUND(H134*报价汇总表8!$C$8,2)</f>
        <v>0</v>
      </c>
      <c r="K134" s="56"/>
      <c r="L134" s="53" t="s">
        <v>437</v>
      </c>
    </row>
    <row r="135" ht="69.95" customHeight="1" spans="1:12">
      <c r="A135" s="38" t="s">
        <v>285</v>
      </c>
      <c r="B135" s="39" t="s">
        <v>448</v>
      </c>
      <c r="C135" s="40" t="s">
        <v>449</v>
      </c>
      <c r="D135" s="40" t="s">
        <v>429</v>
      </c>
      <c r="E135" s="36" t="s">
        <v>57</v>
      </c>
      <c r="F135" s="37">
        <v>0</v>
      </c>
      <c r="G135" s="42">
        <v>239.361575664</v>
      </c>
      <c r="H135" s="41">
        <f t="shared" ref="H135:H198" si="4">ROUND(G135,2)</f>
        <v>239.36</v>
      </c>
      <c r="I135" s="56">
        <f t="shared" ref="I135:I198" si="5">ROUND(F135*H135,0)</f>
        <v>0</v>
      </c>
      <c r="J135" s="54">
        <f>ROUND(H135*报价汇总表8!$C$8,2)</f>
        <v>0</v>
      </c>
      <c r="K135" s="56"/>
      <c r="L135" s="53" t="s">
        <v>437</v>
      </c>
    </row>
    <row r="136" ht="20.1" customHeight="1" spans="1:12">
      <c r="A136" s="38" t="s">
        <v>450</v>
      </c>
      <c r="B136" s="39" t="s">
        <v>451</v>
      </c>
      <c r="C136" s="40" t="s">
        <v>452</v>
      </c>
      <c r="D136" s="40"/>
      <c r="E136" s="36" t="s">
        <v>33</v>
      </c>
      <c r="F136" s="37">
        <v>0</v>
      </c>
      <c r="G136" s="42">
        <v>0</v>
      </c>
      <c r="H136" s="41">
        <f t="shared" si="4"/>
        <v>0</v>
      </c>
      <c r="I136" s="56">
        <f t="shared" si="5"/>
        <v>0</v>
      </c>
      <c r="J136" s="54">
        <f>ROUND(H136*报价汇总表8!$C$8,2)</f>
        <v>0</v>
      </c>
      <c r="K136" s="56"/>
      <c r="L136" s="53"/>
    </row>
    <row r="137" ht="30" customHeight="1" spans="1:12">
      <c r="A137" s="38" t="s">
        <v>45</v>
      </c>
      <c r="B137" s="39" t="s">
        <v>453</v>
      </c>
      <c r="C137" s="40" t="s">
        <v>454</v>
      </c>
      <c r="D137" s="40"/>
      <c r="E137" s="36" t="s">
        <v>33</v>
      </c>
      <c r="F137" s="37">
        <v>0</v>
      </c>
      <c r="G137" s="42">
        <v>0</v>
      </c>
      <c r="H137" s="41">
        <f t="shared" si="4"/>
        <v>0</v>
      </c>
      <c r="I137" s="56">
        <f t="shared" si="5"/>
        <v>0</v>
      </c>
      <c r="J137" s="54">
        <f>ROUND(H137*报价汇总表8!$C$8,2)</f>
        <v>0</v>
      </c>
      <c r="K137" s="56"/>
      <c r="L137" s="53"/>
    </row>
    <row r="138" ht="69.95" customHeight="1" spans="1:12">
      <c r="A138" s="38" t="s">
        <v>61</v>
      </c>
      <c r="B138" s="39" t="s">
        <v>455</v>
      </c>
      <c r="C138" s="40" t="s">
        <v>456</v>
      </c>
      <c r="D138" s="40" t="s">
        <v>457</v>
      </c>
      <c r="E138" s="36" t="s">
        <v>57</v>
      </c>
      <c r="F138" s="37">
        <v>0</v>
      </c>
      <c r="G138" s="42">
        <v>345</v>
      </c>
      <c r="H138" s="41">
        <f t="shared" si="4"/>
        <v>345</v>
      </c>
      <c r="I138" s="56">
        <f t="shared" si="5"/>
        <v>0</v>
      </c>
      <c r="J138" s="54">
        <f>ROUND(H138*报价汇总表8!$C$8,2)</f>
        <v>0</v>
      </c>
      <c r="K138" s="56"/>
      <c r="L138" s="53"/>
    </row>
    <row r="139" ht="69.95" customHeight="1" spans="1:12">
      <c r="A139" s="38" t="s">
        <v>66</v>
      </c>
      <c r="B139" s="39" t="s">
        <v>458</v>
      </c>
      <c r="C139" s="40" t="s">
        <v>459</v>
      </c>
      <c r="D139" s="40" t="s">
        <v>457</v>
      </c>
      <c r="E139" s="36" t="s">
        <v>57</v>
      </c>
      <c r="F139" s="37">
        <v>0</v>
      </c>
      <c r="G139" s="42">
        <v>350</v>
      </c>
      <c r="H139" s="41">
        <f t="shared" si="4"/>
        <v>350</v>
      </c>
      <c r="I139" s="56">
        <f t="shared" si="5"/>
        <v>0</v>
      </c>
      <c r="J139" s="54">
        <f>ROUND(H139*报价汇总表8!$C$8,2)</f>
        <v>0</v>
      </c>
      <c r="K139" s="56"/>
      <c r="L139" s="53"/>
    </row>
    <row r="140" ht="30" customHeight="1" spans="1:12">
      <c r="A140" s="38" t="s">
        <v>49</v>
      </c>
      <c r="B140" s="39" t="s">
        <v>460</v>
      </c>
      <c r="C140" s="40" t="s">
        <v>461</v>
      </c>
      <c r="D140" s="40"/>
      <c r="E140" s="36" t="s">
        <v>33</v>
      </c>
      <c r="F140" s="37">
        <v>0</v>
      </c>
      <c r="G140" s="42">
        <v>0</v>
      </c>
      <c r="H140" s="41">
        <f t="shared" si="4"/>
        <v>0</v>
      </c>
      <c r="I140" s="56">
        <f t="shared" si="5"/>
        <v>0</v>
      </c>
      <c r="J140" s="54">
        <f>ROUND(H140*报价汇总表8!$C$8,2)</f>
        <v>0</v>
      </c>
      <c r="K140" s="56"/>
      <c r="L140" s="53"/>
    </row>
    <row r="141" ht="69.95" customHeight="1" spans="1:12">
      <c r="A141" s="38" t="s">
        <v>61</v>
      </c>
      <c r="B141" s="39" t="s">
        <v>462</v>
      </c>
      <c r="C141" s="40" t="s">
        <v>463</v>
      </c>
      <c r="D141" s="40" t="s">
        <v>464</v>
      </c>
      <c r="E141" s="36" t="s">
        <v>57</v>
      </c>
      <c r="F141" s="37">
        <v>206.86</v>
      </c>
      <c r="G141" s="42">
        <v>228.7318048842</v>
      </c>
      <c r="H141" s="41">
        <f t="shared" si="4"/>
        <v>228.73</v>
      </c>
      <c r="I141" s="56">
        <f t="shared" si="5"/>
        <v>47315</v>
      </c>
      <c r="J141" s="57"/>
      <c r="K141" s="56">
        <f>ROUND(F141*J141,0)</f>
        <v>0</v>
      </c>
      <c r="L141" s="53" t="s">
        <v>146</v>
      </c>
    </row>
    <row r="142" ht="69.95" customHeight="1" spans="1:12">
      <c r="A142" s="38" t="s">
        <v>66</v>
      </c>
      <c r="B142" s="39" t="s">
        <v>465</v>
      </c>
      <c r="C142" s="40" t="s">
        <v>466</v>
      </c>
      <c r="D142" s="40" t="s">
        <v>467</v>
      </c>
      <c r="E142" s="36" t="s">
        <v>57</v>
      </c>
      <c r="F142" s="37">
        <v>210.22</v>
      </c>
      <c r="G142" s="42">
        <v>228.7315840056</v>
      </c>
      <c r="H142" s="41">
        <f t="shared" si="4"/>
        <v>228.73</v>
      </c>
      <c r="I142" s="56">
        <f t="shared" si="5"/>
        <v>48084</v>
      </c>
      <c r="J142" s="57"/>
      <c r="K142" s="56">
        <f>ROUND(F142*J142,0)</f>
        <v>0</v>
      </c>
      <c r="L142" s="53" t="s">
        <v>437</v>
      </c>
    </row>
    <row r="143" ht="30" customHeight="1" spans="1:12">
      <c r="A143" s="38" t="s">
        <v>190</v>
      </c>
      <c r="B143" s="39" t="s">
        <v>468</v>
      </c>
      <c r="C143" s="40" t="s">
        <v>469</v>
      </c>
      <c r="D143" s="40" t="s">
        <v>470</v>
      </c>
      <c r="E143" s="36" t="s">
        <v>88</v>
      </c>
      <c r="F143" s="37">
        <v>0</v>
      </c>
      <c r="G143" s="42">
        <v>93.6</v>
      </c>
      <c r="H143" s="41">
        <f t="shared" si="4"/>
        <v>93.6</v>
      </c>
      <c r="I143" s="56">
        <f t="shared" si="5"/>
        <v>0</v>
      </c>
      <c r="J143" s="54">
        <f>ROUND(H143*报价汇总表8!$C$8,2)</f>
        <v>0</v>
      </c>
      <c r="K143" s="56"/>
      <c r="L143" s="53"/>
    </row>
    <row r="144" ht="60" customHeight="1" spans="1:12">
      <c r="A144" s="38" t="s">
        <v>285</v>
      </c>
      <c r="B144" s="39" t="s">
        <v>471</v>
      </c>
      <c r="C144" s="40" t="s">
        <v>472</v>
      </c>
      <c r="D144" s="40" t="s">
        <v>473</v>
      </c>
      <c r="E144" s="36" t="s">
        <v>57</v>
      </c>
      <c r="F144" s="37">
        <v>0</v>
      </c>
      <c r="G144" s="42">
        <v>252.7797427345</v>
      </c>
      <c r="H144" s="41">
        <f t="shared" si="4"/>
        <v>252.78</v>
      </c>
      <c r="I144" s="56">
        <f t="shared" si="5"/>
        <v>0</v>
      </c>
      <c r="J144" s="54">
        <f>ROUND(H144*报价汇总表8!$C$8,2)</f>
        <v>0</v>
      </c>
      <c r="K144" s="56"/>
      <c r="L144" s="53" t="s">
        <v>437</v>
      </c>
    </row>
    <row r="145" ht="20.1" customHeight="1" spans="1:12">
      <c r="A145" s="38" t="s">
        <v>474</v>
      </c>
      <c r="B145" s="39" t="s">
        <v>475</v>
      </c>
      <c r="C145" s="40" t="s">
        <v>476</v>
      </c>
      <c r="D145" s="40"/>
      <c r="E145" s="36" t="s">
        <v>33</v>
      </c>
      <c r="F145" s="37">
        <v>0</v>
      </c>
      <c r="G145" s="42">
        <v>0</v>
      </c>
      <c r="H145" s="41">
        <f t="shared" si="4"/>
        <v>0</v>
      </c>
      <c r="I145" s="56">
        <f t="shared" si="5"/>
        <v>0</v>
      </c>
      <c r="J145" s="54">
        <f>ROUND(H145*报价汇总表8!$C$8,2)</f>
        <v>0</v>
      </c>
      <c r="K145" s="56"/>
      <c r="L145" s="53"/>
    </row>
    <row r="146" ht="69.95" customHeight="1" spans="1:12">
      <c r="A146" s="38" t="s">
        <v>45</v>
      </c>
      <c r="B146" s="39" t="s">
        <v>477</v>
      </c>
      <c r="C146" s="40" t="s">
        <v>478</v>
      </c>
      <c r="D146" s="40" t="s">
        <v>479</v>
      </c>
      <c r="E146" s="36" t="s">
        <v>88</v>
      </c>
      <c r="F146" s="37">
        <v>0</v>
      </c>
      <c r="G146" s="42">
        <v>48.77</v>
      </c>
      <c r="H146" s="41">
        <f t="shared" si="4"/>
        <v>48.77</v>
      </c>
      <c r="I146" s="56">
        <f t="shared" si="5"/>
        <v>0</v>
      </c>
      <c r="J146" s="54">
        <f>ROUND(H146*报价汇总表8!$C$8,2)</f>
        <v>0</v>
      </c>
      <c r="K146" s="56"/>
      <c r="L146" s="53"/>
    </row>
    <row r="147" ht="69.95" customHeight="1" spans="1:12">
      <c r="A147" s="38" t="s">
        <v>49</v>
      </c>
      <c r="B147" s="39" t="s">
        <v>480</v>
      </c>
      <c r="C147" s="40" t="s">
        <v>481</v>
      </c>
      <c r="D147" s="40" t="s">
        <v>479</v>
      </c>
      <c r="E147" s="36" t="s">
        <v>88</v>
      </c>
      <c r="F147" s="37">
        <v>0</v>
      </c>
      <c r="G147" s="42">
        <v>98.52</v>
      </c>
      <c r="H147" s="41">
        <f t="shared" si="4"/>
        <v>98.52</v>
      </c>
      <c r="I147" s="56">
        <f t="shared" si="5"/>
        <v>0</v>
      </c>
      <c r="J147" s="54">
        <f>ROUND(H147*报价汇总表8!$C$8,2)</f>
        <v>0</v>
      </c>
      <c r="K147" s="56"/>
      <c r="L147" s="53"/>
    </row>
    <row r="148" ht="69.95" customHeight="1" spans="1:12">
      <c r="A148" s="38" t="s">
        <v>190</v>
      </c>
      <c r="B148" s="39" t="s">
        <v>482</v>
      </c>
      <c r="C148" s="40" t="s">
        <v>483</v>
      </c>
      <c r="D148" s="40" t="s">
        <v>479</v>
      </c>
      <c r="E148" s="36" t="s">
        <v>88</v>
      </c>
      <c r="F148" s="37">
        <v>0</v>
      </c>
      <c r="G148" s="42">
        <v>153.55</v>
      </c>
      <c r="H148" s="41">
        <f t="shared" si="4"/>
        <v>153.55</v>
      </c>
      <c r="I148" s="56">
        <f t="shared" si="5"/>
        <v>0</v>
      </c>
      <c r="J148" s="54">
        <f>ROUND(H148*报价汇总表8!$C$8,2)</f>
        <v>0</v>
      </c>
      <c r="K148" s="56"/>
      <c r="L148" s="53"/>
    </row>
    <row r="149" ht="69.95" customHeight="1" spans="1:12">
      <c r="A149" s="38" t="s">
        <v>285</v>
      </c>
      <c r="B149" s="39" t="s">
        <v>484</v>
      </c>
      <c r="C149" s="40" t="s">
        <v>485</v>
      </c>
      <c r="D149" s="40" t="s">
        <v>479</v>
      </c>
      <c r="E149" s="36" t="s">
        <v>88</v>
      </c>
      <c r="F149" s="37">
        <v>0</v>
      </c>
      <c r="G149" s="42">
        <v>169.88</v>
      </c>
      <c r="H149" s="41">
        <f t="shared" si="4"/>
        <v>169.88</v>
      </c>
      <c r="I149" s="56">
        <f t="shared" si="5"/>
        <v>0</v>
      </c>
      <c r="J149" s="54">
        <f>ROUND(H149*报价汇总表8!$C$8,2)</f>
        <v>0</v>
      </c>
      <c r="K149" s="56"/>
      <c r="L149" s="53"/>
    </row>
    <row r="150" ht="69.95" customHeight="1" spans="1:12">
      <c r="A150" s="38" t="s">
        <v>289</v>
      </c>
      <c r="B150" s="39" t="s">
        <v>486</v>
      </c>
      <c r="C150" s="40" t="s">
        <v>487</v>
      </c>
      <c r="D150" s="40" t="s">
        <v>479</v>
      </c>
      <c r="E150" s="36" t="s">
        <v>88</v>
      </c>
      <c r="F150" s="37">
        <v>0</v>
      </c>
      <c r="G150" s="42">
        <v>65.85</v>
      </c>
      <c r="H150" s="41">
        <f t="shared" si="4"/>
        <v>65.85</v>
      </c>
      <c r="I150" s="56">
        <f t="shared" si="5"/>
        <v>0</v>
      </c>
      <c r="J150" s="54">
        <f>ROUND(H150*报价汇总表8!$C$8,2)</f>
        <v>0</v>
      </c>
      <c r="K150" s="56"/>
      <c r="L150" s="53"/>
    </row>
    <row r="151" ht="39.95" customHeight="1" spans="1:12">
      <c r="A151" s="38" t="s">
        <v>488</v>
      </c>
      <c r="B151" s="39" t="s">
        <v>489</v>
      </c>
      <c r="C151" s="40" t="s">
        <v>490</v>
      </c>
      <c r="D151" s="40" t="s">
        <v>491</v>
      </c>
      <c r="E151" s="36" t="s">
        <v>88</v>
      </c>
      <c r="F151" s="37">
        <v>800</v>
      </c>
      <c r="G151" s="42">
        <v>105.95</v>
      </c>
      <c r="H151" s="41">
        <f t="shared" si="4"/>
        <v>105.95</v>
      </c>
      <c r="I151" s="56">
        <f t="shared" si="5"/>
        <v>84760</v>
      </c>
      <c r="J151" s="57"/>
      <c r="K151" s="56">
        <f>ROUND(F151*J151,0)</f>
        <v>0</v>
      </c>
      <c r="L151" s="53"/>
    </row>
    <row r="152" ht="20.1" customHeight="1" spans="1:12">
      <c r="A152" s="38" t="s">
        <v>492</v>
      </c>
      <c r="B152" s="39" t="s">
        <v>493</v>
      </c>
      <c r="C152" s="40" t="s">
        <v>494</v>
      </c>
      <c r="D152" s="40"/>
      <c r="E152" s="36" t="s">
        <v>33</v>
      </c>
      <c r="F152" s="37">
        <v>0</v>
      </c>
      <c r="G152" s="42">
        <v>0</v>
      </c>
      <c r="H152" s="41">
        <f t="shared" si="4"/>
        <v>0</v>
      </c>
      <c r="I152" s="56">
        <f t="shared" si="5"/>
        <v>0</v>
      </c>
      <c r="J152" s="54">
        <f>ROUND(H152*报价汇总表8!$C$8,2)</f>
        <v>0</v>
      </c>
      <c r="K152" s="56"/>
      <c r="L152" s="53"/>
    </row>
    <row r="153" ht="69.95" customHeight="1" spans="1:12">
      <c r="A153" s="38" t="s">
        <v>45</v>
      </c>
      <c r="B153" s="39" t="s">
        <v>495</v>
      </c>
      <c r="C153" s="40" t="s">
        <v>496</v>
      </c>
      <c r="D153" s="40" t="s">
        <v>479</v>
      </c>
      <c r="E153" s="36" t="s">
        <v>88</v>
      </c>
      <c r="F153" s="37">
        <v>0</v>
      </c>
      <c r="G153" s="42">
        <v>177.42</v>
      </c>
      <c r="H153" s="41">
        <f t="shared" si="4"/>
        <v>177.42</v>
      </c>
      <c r="I153" s="56">
        <f t="shared" si="5"/>
        <v>0</v>
      </c>
      <c r="J153" s="54">
        <f>ROUND(H153*报价汇总表8!$C$8,2)</f>
        <v>0</v>
      </c>
      <c r="K153" s="56"/>
      <c r="L153" s="53"/>
    </row>
    <row r="154" ht="69.95" customHeight="1" spans="1:12">
      <c r="A154" s="38" t="s">
        <v>49</v>
      </c>
      <c r="B154" s="39" t="s">
        <v>497</v>
      </c>
      <c r="C154" s="40" t="s">
        <v>498</v>
      </c>
      <c r="D154" s="40" t="s">
        <v>479</v>
      </c>
      <c r="E154" s="36" t="s">
        <v>88</v>
      </c>
      <c r="F154" s="37">
        <v>0</v>
      </c>
      <c r="G154" s="42">
        <v>226.96</v>
      </c>
      <c r="H154" s="41">
        <f t="shared" si="4"/>
        <v>226.96</v>
      </c>
      <c r="I154" s="56">
        <f t="shared" si="5"/>
        <v>0</v>
      </c>
      <c r="J154" s="54">
        <f>ROUND(H154*报价汇总表8!$C$8,2)</f>
        <v>0</v>
      </c>
      <c r="K154" s="56"/>
      <c r="L154" s="53"/>
    </row>
    <row r="155" ht="69.95" customHeight="1" spans="1:12">
      <c r="A155" s="38" t="s">
        <v>190</v>
      </c>
      <c r="B155" s="39" t="s">
        <v>499</v>
      </c>
      <c r="C155" s="40" t="s">
        <v>500</v>
      </c>
      <c r="D155" s="40" t="s">
        <v>479</v>
      </c>
      <c r="E155" s="36" t="s">
        <v>88</v>
      </c>
      <c r="F155" s="37">
        <v>0</v>
      </c>
      <c r="G155" s="42">
        <v>262.25</v>
      </c>
      <c r="H155" s="41">
        <f t="shared" si="4"/>
        <v>262.25</v>
      </c>
      <c r="I155" s="56">
        <f t="shared" si="5"/>
        <v>0</v>
      </c>
      <c r="J155" s="54">
        <f>ROUND(H155*报价汇总表8!$C$8,2)</f>
        <v>0</v>
      </c>
      <c r="K155" s="56"/>
      <c r="L155" s="53"/>
    </row>
    <row r="156" ht="69.95" customHeight="1" spans="1:12">
      <c r="A156" s="38" t="s">
        <v>501</v>
      </c>
      <c r="B156" s="39" t="s">
        <v>502</v>
      </c>
      <c r="C156" s="40" t="s">
        <v>503</v>
      </c>
      <c r="D156" s="40" t="s">
        <v>479</v>
      </c>
      <c r="E156" s="36" t="s">
        <v>88</v>
      </c>
      <c r="F156" s="37">
        <v>0</v>
      </c>
      <c r="G156" s="42">
        <v>15.88</v>
      </c>
      <c r="H156" s="41">
        <f t="shared" si="4"/>
        <v>15.88</v>
      </c>
      <c r="I156" s="56">
        <f t="shared" si="5"/>
        <v>0</v>
      </c>
      <c r="J156" s="54">
        <f>ROUND(H156*报价汇总表8!$C$8,2)</f>
        <v>0</v>
      </c>
      <c r="K156" s="56"/>
      <c r="L156" s="53"/>
    </row>
    <row r="157" ht="69.95" customHeight="1" spans="1:12">
      <c r="A157" s="38" t="s">
        <v>504</v>
      </c>
      <c r="B157" s="39" t="s">
        <v>505</v>
      </c>
      <c r="C157" s="40" t="s">
        <v>506</v>
      </c>
      <c r="D157" s="40" t="s">
        <v>479</v>
      </c>
      <c r="E157" s="36" t="s">
        <v>57</v>
      </c>
      <c r="F157" s="37">
        <v>7.82</v>
      </c>
      <c r="G157" s="42">
        <v>614.25</v>
      </c>
      <c r="H157" s="41">
        <f t="shared" si="4"/>
        <v>614.25</v>
      </c>
      <c r="I157" s="56">
        <f t="shared" si="5"/>
        <v>4803</v>
      </c>
      <c r="J157" s="57"/>
      <c r="K157" s="56">
        <f>ROUND(F157*J157,0)</f>
        <v>0</v>
      </c>
      <c r="L157" s="53"/>
    </row>
    <row r="158" ht="20.1" customHeight="1" spans="1:12">
      <c r="A158" s="38" t="s">
        <v>507</v>
      </c>
      <c r="B158" s="39" t="s">
        <v>508</v>
      </c>
      <c r="C158" s="40" t="s">
        <v>509</v>
      </c>
      <c r="D158" s="40"/>
      <c r="E158" s="36" t="s">
        <v>33</v>
      </c>
      <c r="F158" s="37">
        <v>0</v>
      </c>
      <c r="G158" s="42">
        <v>0</v>
      </c>
      <c r="H158" s="41">
        <f t="shared" si="4"/>
        <v>0</v>
      </c>
      <c r="I158" s="56">
        <f t="shared" si="5"/>
        <v>0</v>
      </c>
      <c r="J158" s="54">
        <f>ROUND(H158*报价汇总表8!$C$8,2)</f>
        <v>0</v>
      </c>
      <c r="K158" s="56"/>
      <c r="L158" s="53"/>
    </row>
    <row r="159" ht="60" customHeight="1" spans="1:12">
      <c r="A159" s="38" t="s">
        <v>45</v>
      </c>
      <c r="B159" s="39" t="s">
        <v>510</v>
      </c>
      <c r="C159" s="40" t="s">
        <v>511</v>
      </c>
      <c r="D159" s="40" t="s">
        <v>512</v>
      </c>
      <c r="E159" s="36" t="s">
        <v>88</v>
      </c>
      <c r="F159" s="37">
        <v>106.88</v>
      </c>
      <c r="G159" s="42">
        <v>57.79</v>
      </c>
      <c r="H159" s="41">
        <f t="shared" si="4"/>
        <v>57.79</v>
      </c>
      <c r="I159" s="56">
        <f t="shared" si="5"/>
        <v>6177</v>
      </c>
      <c r="J159" s="57"/>
      <c r="K159" s="56">
        <f>ROUND(F159*J159,0)</f>
        <v>0</v>
      </c>
      <c r="L159" s="53"/>
    </row>
    <row r="160" ht="39.95" customHeight="1" spans="1:12">
      <c r="A160" s="38" t="s">
        <v>513</v>
      </c>
      <c r="B160" s="39" t="s">
        <v>514</v>
      </c>
      <c r="C160" s="40" t="s">
        <v>515</v>
      </c>
      <c r="D160" s="40" t="s">
        <v>516</v>
      </c>
      <c r="E160" s="36" t="s">
        <v>57</v>
      </c>
      <c r="F160" s="37">
        <v>26</v>
      </c>
      <c r="G160" s="42">
        <v>453.878692550769</v>
      </c>
      <c r="H160" s="41">
        <f t="shared" si="4"/>
        <v>453.88</v>
      </c>
      <c r="I160" s="56">
        <f t="shared" si="5"/>
        <v>11801</v>
      </c>
      <c r="J160" s="57"/>
      <c r="K160" s="56">
        <f>ROUND(F160*J160,0)</f>
        <v>0</v>
      </c>
      <c r="L160" s="53" t="s">
        <v>517</v>
      </c>
    </row>
    <row r="161" ht="69.95" customHeight="1" spans="1:12">
      <c r="A161" s="38" t="s">
        <v>518</v>
      </c>
      <c r="B161" s="39" t="s">
        <v>519</v>
      </c>
      <c r="C161" s="40" t="s">
        <v>520</v>
      </c>
      <c r="D161" s="40" t="s">
        <v>512</v>
      </c>
      <c r="E161" s="36" t="s">
        <v>88</v>
      </c>
      <c r="F161" s="37">
        <v>0</v>
      </c>
      <c r="G161" s="42">
        <v>40.7</v>
      </c>
      <c r="H161" s="41">
        <f t="shared" si="4"/>
        <v>40.7</v>
      </c>
      <c r="I161" s="56">
        <f t="shared" si="5"/>
        <v>0</v>
      </c>
      <c r="J161" s="54">
        <f>ROUND(H161*报价汇总表8!$C$8,2)</f>
        <v>0</v>
      </c>
      <c r="K161" s="56"/>
      <c r="L161" s="53"/>
    </row>
    <row r="162" ht="20.1" customHeight="1" spans="1:12">
      <c r="A162" s="38" t="s">
        <v>521</v>
      </c>
      <c r="B162" s="39" t="s">
        <v>522</v>
      </c>
      <c r="C162" s="40" t="s">
        <v>523</v>
      </c>
      <c r="D162" s="40"/>
      <c r="E162" s="36" t="s">
        <v>33</v>
      </c>
      <c r="F162" s="37">
        <v>0</v>
      </c>
      <c r="G162" s="42">
        <v>0</v>
      </c>
      <c r="H162" s="41">
        <f t="shared" si="4"/>
        <v>0</v>
      </c>
      <c r="I162" s="56">
        <f t="shared" si="5"/>
        <v>0</v>
      </c>
      <c r="J162" s="54">
        <f>ROUND(H162*报价汇总表8!$C$8,2)</f>
        <v>0</v>
      </c>
      <c r="K162" s="56"/>
      <c r="L162" s="53"/>
    </row>
    <row r="163" ht="30" customHeight="1" spans="1:12">
      <c r="A163" s="38" t="s">
        <v>524</v>
      </c>
      <c r="B163" s="39" t="s">
        <v>525</v>
      </c>
      <c r="C163" s="40" t="s">
        <v>526</v>
      </c>
      <c r="D163" s="40"/>
      <c r="E163" s="36" t="s">
        <v>33</v>
      </c>
      <c r="F163" s="37">
        <v>0</v>
      </c>
      <c r="G163" s="42">
        <v>0</v>
      </c>
      <c r="H163" s="41">
        <f t="shared" si="4"/>
        <v>0</v>
      </c>
      <c r="I163" s="56">
        <f t="shared" si="5"/>
        <v>0</v>
      </c>
      <c r="J163" s="54">
        <f>ROUND(H163*报价汇总表8!$C$8,2)</f>
        <v>0</v>
      </c>
      <c r="K163" s="56"/>
      <c r="L163" s="53"/>
    </row>
    <row r="164" ht="30" customHeight="1" spans="1:12">
      <c r="A164" s="38" t="s">
        <v>45</v>
      </c>
      <c r="B164" s="39" t="s">
        <v>527</v>
      </c>
      <c r="C164" s="40" t="s">
        <v>528</v>
      </c>
      <c r="D164" s="40" t="s">
        <v>529</v>
      </c>
      <c r="E164" s="36" t="s">
        <v>168</v>
      </c>
      <c r="F164" s="37">
        <v>16871.305</v>
      </c>
      <c r="G164" s="42">
        <v>1.25299</v>
      </c>
      <c r="H164" s="41">
        <f t="shared" si="4"/>
        <v>1.25</v>
      </c>
      <c r="I164" s="56">
        <f t="shared" si="5"/>
        <v>21089</v>
      </c>
      <c r="J164" s="57"/>
      <c r="K164" s="56">
        <f>ROUND(F164*J164,0)</f>
        <v>0</v>
      </c>
      <c r="L164" s="53" t="s">
        <v>530</v>
      </c>
    </row>
    <row r="165" ht="30" customHeight="1" spans="1:12">
      <c r="A165" s="38" t="s">
        <v>49</v>
      </c>
      <c r="B165" s="39" t="s">
        <v>531</v>
      </c>
      <c r="C165" s="40" t="s">
        <v>532</v>
      </c>
      <c r="D165" s="40" t="s">
        <v>529</v>
      </c>
      <c r="E165" s="36" t="s">
        <v>168</v>
      </c>
      <c r="F165" s="37">
        <v>2228.85226</v>
      </c>
      <c r="G165" s="42">
        <v>1.2493</v>
      </c>
      <c r="H165" s="41">
        <f t="shared" si="4"/>
        <v>1.25</v>
      </c>
      <c r="I165" s="56">
        <f t="shared" si="5"/>
        <v>2786</v>
      </c>
      <c r="J165" s="57"/>
      <c r="K165" s="56">
        <f>ROUND(F165*J165,0)</f>
        <v>0</v>
      </c>
      <c r="L165" s="53" t="s">
        <v>400</v>
      </c>
    </row>
    <row r="166" ht="30" customHeight="1" spans="1:12">
      <c r="A166" s="38" t="s">
        <v>190</v>
      </c>
      <c r="B166" s="39" t="s">
        <v>533</v>
      </c>
      <c r="C166" s="40" t="s">
        <v>534</v>
      </c>
      <c r="D166" s="40" t="s">
        <v>535</v>
      </c>
      <c r="E166" s="36" t="s">
        <v>168</v>
      </c>
      <c r="F166" s="37">
        <v>0</v>
      </c>
      <c r="G166" s="42">
        <v>3.6793</v>
      </c>
      <c r="H166" s="41">
        <f t="shared" si="4"/>
        <v>3.68</v>
      </c>
      <c r="I166" s="56">
        <f t="shared" si="5"/>
        <v>0</v>
      </c>
      <c r="J166" s="54">
        <f>ROUND(H166*报价汇总表8!$C$8,2)</f>
        <v>0</v>
      </c>
      <c r="K166" s="56"/>
      <c r="L166" s="53" t="s">
        <v>400</v>
      </c>
    </row>
    <row r="167" ht="30" customHeight="1" spans="1:12">
      <c r="A167" s="38" t="s">
        <v>285</v>
      </c>
      <c r="B167" s="39" t="s">
        <v>536</v>
      </c>
      <c r="C167" s="40" t="s">
        <v>537</v>
      </c>
      <c r="D167" s="40"/>
      <c r="E167" s="36" t="s">
        <v>33</v>
      </c>
      <c r="F167" s="37">
        <v>0</v>
      </c>
      <c r="G167" s="42">
        <v>0</v>
      </c>
      <c r="H167" s="41">
        <f t="shared" si="4"/>
        <v>0</v>
      </c>
      <c r="I167" s="56">
        <f t="shared" si="5"/>
        <v>0</v>
      </c>
      <c r="J167" s="54">
        <f>ROUND(H167*报价汇总表8!$C$8,2)</f>
        <v>0</v>
      </c>
      <c r="K167" s="56"/>
      <c r="L167" s="53"/>
    </row>
    <row r="168" ht="60" customHeight="1" spans="1:12">
      <c r="A168" s="38" t="s">
        <v>61</v>
      </c>
      <c r="B168" s="39" t="s">
        <v>538</v>
      </c>
      <c r="C168" s="40" t="s">
        <v>539</v>
      </c>
      <c r="D168" s="40" t="s">
        <v>540</v>
      </c>
      <c r="E168" s="36" t="s">
        <v>168</v>
      </c>
      <c r="F168" s="37">
        <v>1728.22</v>
      </c>
      <c r="G168" s="42">
        <v>9.0493</v>
      </c>
      <c r="H168" s="41">
        <f t="shared" si="4"/>
        <v>9.05</v>
      </c>
      <c r="I168" s="56">
        <f t="shared" si="5"/>
        <v>15640</v>
      </c>
      <c r="J168" s="57"/>
      <c r="K168" s="56">
        <f>ROUND(F168*J168,0)</f>
        <v>0</v>
      </c>
      <c r="L168" s="53" t="s">
        <v>400</v>
      </c>
    </row>
    <row r="169" ht="60" customHeight="1" spans="1:12">
      <c r="A169" s="38" t="s">
        <v>66</v>
      </c>
      <c r="B169" s="39" t="s">
        <v>541</v>
      </c>
      <c r="C169" s="40" t="s">
        <v>542</v>
      </c>
      <c r="D169" s="40" t="s">
        <v>540</v>
      </c>
      <c r="E169" s="36" t="s">
        <v>168</v>
      </c>
      <c r="F169" s="37">
        <v>13895.54</v>
      </c>
      <c r="G169" s="42">
        <v>10.994988031</v>
      </c>
      <c r="H169" s="41">
        <f t="shared" si="4"/>
        <v>10.99</v>
      </c>
      <c r="I169" s="56">
        <f t="shared" si="5"/>
        <v>152712</v>
      </c>
      <c r="J169" s="57"/>
      <c r="K169" s="56">
        <f>ROUND(F169*J169,0)</f>
        <v>0</v>
      </c>
      <c r="L169" s="53" t="s">
        <v>400</v>
      </c>
    </row>
    <row r="170" ht="20.1" customHeight="1" spans="1:12">
      <c r="A170" s="38" t="s">
        <v>543</v>
      </c>
      <c r="B170" s="39" t="s">
        <v>544</v>
      </c>
      <c r="C170" s="40" t="s">
        <v>545</v>
      </c>
      <c r="D170" s="40"/>
      <c r="E170" s="36" t="s">
        <v>33</v>
      </c>
      <c r="F170" s="37">
        <v>0</v>
      </c>
      <c r="G170" s="42">
        <v>0</v>
      </c>
      <c r="H170" s="41">
        <f t="shared" si="4"/>
        <v>0</v>
      </c>
      <c r="I170" s="56">
        <f t="shared" si="5"/>
        <v>0</v>
      </c>
      <c r="J170" s="54">
        <f>ROUND(H170*报价汇总表8!$C$8,2)</f>
        <v>0</v>
      </c>
      <c r="K170" s="56"/>
      <c r="L170" s="53"/>
    </row>
    <row r="171" ht="60" customHeight="1" spans="1:12">
      <c r="A171" s="38" t="s">
        <v>45</v>
      </c>
      <c r="B171" s="39" t="s">
        <v>546</v>
      </c>
      <c r="C171" s="40" t="s">
        <v>547</v>
      </c>
      <c r="D171" s="40" t="s">
        <v>548</v>
      </c>
      <c r="E171" s="36" t="s">
        <v>41</v>
      </c>
      <c r="F171" s="37">
        <v>246.905</v>
      </c>
      <c r="G171" s="42">
        <v>8.12</v>
      </c>
      <c r="H171" s="41">
        <f t="shared" si="4"/>
        <v>8.12</v>
      </c>
      <c r="I171" s="56">
        <f t="shared" si="5"/>
        <v>2005</v>
      </c>
      <c r="J171" s="57"/>
      <c r="K171" s="56">
        <f>ROUND(F171*J171,0)</f>
        <v>0</v>
      </c>
      <c r="L171" s="53"/>
    </row>
    <row r="172" ht="60" customHeight="1" spans="1:12">
      <c r="A172" s="38" t="s">
        <v>49</v>
      </c>
      <c r="B172" s="39" t="s">
        <v>549</v>
      </c>
      <c r="C172" s="40" t="s">
        <v>550</v>
      </c>
      <c r="D172" s="40" t="s">
        <v>551</v>
      </c>
      <c r="E172" s="36" t="s">
        <v>41</v>
      </c>
      <c r="F172" s="37">
        <v>0</v>
      </c>
      <c r="G172" s="42">
        <v>13.32</v>
      </c>
      <c r="H172" s="41">
        <f t="shared" si="4"/>
        <v>13.32</v>
      </c>
      <c r="I172" s="56">
        <f t="shared" si="5"/>
        <v>0</v>
      </c>
      <c r="J172" s="54">
        <f>ROUND(H172*报价汇总表8!$C$8,2)</f>
        <v>0</v>
      </c>
      <c r="K172" s="56"/>
      <c r="L172" s="53"/>
    </row>
    <row r="173" ht="69.95" customHeight="1" spans="1:12">
      <c r="A173" s="38" t="s">
        <v>190</v>
      </c>
      <c r="B173" s="39" t="s">
        <v>552</v>
      </c>
      <c r="C173" s="40" t="s">
        <v>553</v>
      </c>
      <c r="D173" s="40" t="s">
        <v>554</v>
      </c>
      <c r="E173" s="36" t="s">
        <v>41</v>
      </c>
      <c r="F173" s="37">
        <v>0</v>
      </c>
      <c r="G173" s="42">
        <v>11.27</v>
      </c>
      <c r="H173" s="41">
        <f t="shared" si="4"/>
        <v>11.27</v>
      </c>
      <c r="I173" s="56">
        <f t="shared" si="5"/>
        <v>0</v>
      </c>
      <c r="J173" s="54">
        <f>ROUND(H173*报价汇总表8!$C$8,2)</f>
        <v>0</v>
      </c>
      <c r="K173" s="56"/>
      <c r="L173" s="53"/>
    </row>
    <row r="174" ht="69.95" customHeight="1" spans="1:12">
      <c r="A174" s="38" t="s">
        <v>285</v>
      </c>
      <c r="B174" s="39" t="s">
        <v>555</v>
      </c>
      <c r="C174" s="40" t="s">
        <v>556</v>
      </c>
      <c r="D174" s="40" t="s">
        <v>557</v>
      </c>
      <c r="E174" s="36" t="s">
        <v>41</v>
      </c>
      <c r="F174" s="37">
        <v>1045.005</v>
      </c>
      <c r="G174" s="42">
        <v>25.87</v>
      </c>
      <c r="H174" s="41">
        <f t="shared" si="4"/>
        <v>25.87</v>
      </c>
      <c r="I174" s="56">
        <f t="shared" si="5"/>
        <v>27034</v>
      </c>
      <c r="J174" s="57"/>
      <c r="K174" s="56">
        <f>ROUND(F174*J174,0)</f>
        <v>0</v>
      </c>
      <c r="L174" s="53"/>
    </row>
    <row r="175" ht="69.95" customHeight="1" spans="1:12">
      <c r="A175" s="38" t="s">
        <v>289</v>
      </c>
      <c r="B175" s="39" t="s">
        <v>558</v>
      </c>
      <c r="C175" s="40" t="s">
        <v>559</v>
      </c>
      <c r="D175" s="40" t="s">
        <v>560</v>
      </c>
      <c r="E175" s="36" t="s">
        <v>41</v>
      </c>
      <c r="F175" s="37">
        <v>0</v>
      </c>
      <c r="G175" s="42">
        <v>45.93</v>
      </c>
      <c r="H175" s="41">
        <f t="shared" si="4"/>
        <v>45.93</v>
      </c>
      <c r="I175" s="56">
        <f t="shared" si="5"/>
        <v>0</v>
      </c>
      <c r="J175" s="54">
        <f>ROUND(H175*报价汇总表8!$C$8,2)</f>
        <v>0</v>
      </c>
      <c r="K175" s="56"/>
      <c r="L175" s="53"/>
    </row>
    <row r="176" ht="30" customHeight="1" spans="1:12">
      <c r="A176" s="38" t="s">
        <v>406</v>
      </c>
      <c r="B176" s="39" t="s">
        <v>561</v>
      </c>
      <c r="C176" s="40" t="s">
        <v>562</v>
      </c>
      <c r="D176" s="40"/>
      <c r="E176" s="36" t="s">
        <v>33</v>
      </c>
      <c r="F176" s="37">
        <v>0</v>
      </c>
      <c r="G176" s="42">
        <v>0</v>
      </c>
      <c r="H176" s="41">
        <f t="shared" si="4"/>
        <v>0</v>
      </c>
      <c r="I176" s="56">
        <f t="shared" si="5"/>
        <v>0</v>
      </c>
      <c r="J176" s="54">
        <f>ROUND(H176*报价汇总表8!$C$8,2)</f>
        <v>0</v>
      </c>
      <c r="K176" s="56"/>
      <c r="L176" s="53"/>
    </row>
    <row r="177" ht="69.95" customHeight="1" spans="1:12">
      <c r="A177" s="38" t="s">
        <v>61</v>
      </c>
      <c r="B177" s="39" t="s">
        <v>563</v>
      </c>
      <c r="C177" s="40" t="s">
        <v>564</v>
      </c>
      <c r="D177" s="40" t="s">
        <v>560</v>
      </c>
      <c r="E177" s="36" t="s">
        <v>41</v>
      </c>
      <c r="F177" s="37">
        <v>0</v>
      </c>
      <c r="G177" s="42">
        <v>53.67</v>
      </c>
      <c r="H177" s="41">
        <f t="shared" si="4"/>
        <v>53.67</v>
      </c>
      <c r="I177" s="56">
        <f t="shared" si="5"/>
        <v>0</v>
      </c>
      <c r="J177" s="54">
        <f>ROUND(H177*报价汇总表8!$C$8,2)</f>
        <v>0</v>
      </c>
      <c r="K177" s="56"/>
      <c r="L177" s="53"/>
    </row>
    <row r="178" ht="69.95" customHeight="1" spans="1:12">
      <c r="A178" s="38" t="s">
        <v>66</v>
      </c>
      <c r="B178" s="39" t="s">
        <v>565</v>
      </c>
      <c r="C178" s="40" t="s">
        <v>566</v>
      </c>
      <c r="D178" s="40" t="s">
        <v>560</v>
      </c>
      <c r="E178" s="36" t="s">
        <v>41</v>
      </c>
      <c r="F178" s="37">
        <v>0</v>
      </c>
      <c r="G178" s="42">
        <v>58.04</v>
      </c>
      <c r="H178" s="41">
        <f t="shared" si="4"/>
        <v>58.04</v>
      </c>
      <c r="I178" s="56">
        <f t="shared" si="5"/>
        <v>0</v>
      </c>
      <c r="J178" s="54">
        <f>ROUND(H178*报价汇总表8!$C$8,2)</f>
        <v>0</v>
      </c>
      <c r="K178" s="56"/>
      <c r="L178" s="53"/>
    </row>
    <row r="179" ht="69.95" customHeight="1" spans="1:12">
      <c r="A179" s="38" t="s">
        <v>372</v>
      </c>
      <c r="B179" s="39" t="s">
        <v>567</v>
      </c>
      <c r="C179" s="40" t="s">
        <v>568</v>
      </c>
      <c r="D179" s="40" t="s">
        <v>560</v>
      </c>
      <c r="E179" s="36" t="s">
        <v>41</v>
      </c>
      <c r="F179" s="37">
        <v>0</v>
      </c>
      <c r="G179" s="42">
        <v>61.87</v>
      </c>
      <c r="H179" s="41">
        <f t="shared" si="4"/>
        <v>61.87</v>
      </c>
      <c r="I179" s="56">
        <f t="shared" si="5"/>
        <v>0</v>
      </c>
      <c r="J179" s="54">
        <f>ROUND(H179*报价汇总表8!$C$8,2)</f>
        <v>0</v>
      </c>
      <c r="K179" s="56"/>
      <c r="L179" s="53"/>
    </row>
    <row r="180" ht="80.1" customHeight="1" spans="1:12">
      <c r="A180" s="38" t="s">
        <v>411</v>
      </c>
      <c r="B180" s="39" t="s">
        <v>569</v>
      </c>
      <c r="C180" s="40" t="s">
        <v>570</v>
      </c>
      <c r="D180" s="40" t="s">
        <v>571</v>
      </c>
      <c r="E180" s="36" t="s">
        <v>41</v>
      </c>
      <c r="F180" s="37">
        <v>0</v>
      </c>
      <c r="G180" s="42">
        <v>39.81</v>
      </c>
      <c r="H180" s="41">
        <f t="shared" si="4"/>
        <v>39.81</v>
      </c>
      <c r="I180" s="56">
        <f t="shared" si="5"/>
        <v>0</v>
      </c>
      <c r="J180" s="54">
        <f>ROUND(H180*报价汇总表8!$C$8,2)</f>
        <v>0</v>
      </c>
      <c r="K180" s="56"/>
      <c r="L180" s="53"/>
    </row>
    <row r="181" ht="50.1" customHeight="1" spans="1:12">
      <c r="A181" s="38" t="s">
        <v>415</v>
      </c>
      <c r="B181" s="39" t="s">
        <v>572</v>
      </c>
      <c r="C181" s="40" t="s">
        <v>573</v>
      </c>
      <c r="D181" s="40" t="s">
        <v>574</v>
      </c>
      <c r="E181" s="36" t="s">
        <v>41</v>
      </c>
      <c r="F181" s="37">
        <v>0</v>
      </c>
      <c r="G181" s="42">
        <v>38.7</v>
      </c>
      <c r="H181" s="41">
        <f t="shared" si="4"/>
        <v>38.7</v>
      </c>
      <c r="I181" s="56">
        <f t="shared" si="5"/>
        <v>0</v>
      </c>
      <c r="J181" s="54">
        <f>ROUND(H181*报价汇总表8!$C$8,2)</f>
        <v>0</v>
      </c>
      <c r="K181" s="56"/>
      <c r="L181" s="53"/>
    </row>
    <row r="182" ht="30" customHeight="1" spans="1:12">
      <c r="A182" s="38" t="s">
        <v>419</v>
      </c>
      <c r="B182" s="39" t="s">
        <v>575</v>
      </c>
      <c r="C182" s="40" t="s">
        <v>576</v>
      </c>
      <c r="D182" s="40" t="s">
        <v>577</v>
      </c>
      <c r="E182" s="36" t="s">
        <v>41</v>
      </c>
      <c r="F182" s="37">
        <v>0</v>
      </c>
      <c r="G182" s="42">
        <v>14.55</v>
      </c>
      <c r="H182" s="41">
        <f t="shared" si="4"/>
        <v>14.55</v>
      </c>
      <c r="I182" s="56">
        <f t="shared" si="5"/>
        <v>0</v>
      </c>
      <c r="J182" s="54">
        <f>ROUND(H182*报价汇总表8!$C$8,2)</f>
        <v>0</v>
      </c>
      <c r="K182" s="56"/>
      <c r="L182" s="53"/>
    </row>
    <row r="183" ht="30" customHeight="1" spans="1:12">
      <c r="A183" s="38" t="s">
        <v>578</v>
      </c>
      <c r="B183" s="39" t="s">
        <v>579</v>
      </c>
      <c r="C183" s="40" t="s">
        <v>580</v>
      </c>
      <c r="D183" s="40"/>
      <c r="E183" s="36" t="s">
        <v>33</v>
      </c>
      <c r="F183" s="37">
        <v>0</v>
      </c>
      <c r="G183" s="42">
        <v>0</v>
      </c>
      <c r="H183" s="41">
        <f t="shared" si="4"/>
        <v>0</v>
      </c>
      <c r="I183" s="56">
        <f t="shared" si="5"/>
        <v>0</v>
      </c>
      <c r="J183" s="54">
        <f>ROUND(H183*报价汇总表8!$C$8,2)</f>
        <v>0</v>
      </c>
      <c r="K183" s="56"/>
      <c r="L183" s="53"/>
    </row>
    <row r="184" ht="20.1" customHeight="1" spans="1:12">
      <c r="A184" s="38" t="s">
        <v>45</v>
      </c>
      <c r="B184" s="39" t="s">
        <v>581</v>
      </c>
      <c r="C184" s="40" t="s">
        <v>582</v>
      </c>
      <c r="D184" s="40"/>
      <c r="E184" s="36" t="s">
        <v>33</v>
      </c>
      <c r="F184" s="37">
        <v>0</v>
      </c>
      <c r="G184" s="42">
        <v>0</v>
      </c>
      <c r="H184" s="41">
        <f t="shared" si="4"/>
        <v>0</v>
      </c>
      <c r="I184" s="56">
        <f t="shared" si="5"/>
        <v>0</v>
      </c>
      <c r="J184" s="54">
        <f>ROUND(H184*报价汇总表8!$C$8,2)</f>
        <v>0</v>
      </c>
      <c r="K184" s="56"/>
      <c r="L184" s="53"/>
    </row>
    <row r="185" ht="69.95" customHeight="1" spans="1:12">
      <c r="A185" s="38" t="s">
        <v>61</v>
      </c>
      <c r="B185" s="39" t="s">
        <v>583</v>
      </c>
      <c r="C185" s="40" t="s">
        <v>584</v>
      </c>
      <c r="D185" s="40" t="s">
        <v>585</v>
      </c>
      <c r="E185" s="36" t="s">
        <v>57</v>
      </c>
      <c r="F185" s="37">
        <v>130.065</v>
      </c>
      <c r="G185" s="42">
        <v>310</v>
      </c>
      <c r="H185" s="41">
        <f t="shared" si="4"/>
        <v>310</v>
      </c>
      <c r="I185" s="56">
        <f t="shared" si="5"/>
        <v>40320</v>
      </c>
      <c r="J185" s="57"/>
      <c r="K185" s="56">
        <f>ROUND(F185*J185,0)</f>
        <v>0</v>
      </c>
      <c r="L185" s="53"/>
    </row>
    <row r="186" ht="69.95" customHeight="1" spans="1:12">
      <c r="A186" s="38" t="s">
        <v>66</v>
      </c>
      <c r="B186" s="39" t="s">
        <v>586</v>
      </c>
      <c r="C186" s="40" t="s">
        <v>587</v>
      </c>
      <c r="D186" s="40" t="s">
        <v>585</v>
      </c>
      <c r="E186" s="36" t="s">
        <v>57</v>
      </c>
      <c r="F186" s="37">
        <v>0</v>
      </c>
      <c r="G186" s="42">
        <v>358.93</v>
      </c>
      <c r="H186" s="41">
        <f t="shared" si="4"/>
        <v>358.93</v>
      </c>
      <c r="I186" s="56">
        <f t="shared" si="5"/>
        <v>0</v>
      </c>
      <c r="J186" s="54">
        <f>ROUND(H186*报价汇总表8!$C$8,2)</f>
        <v>0</v>
      </c>
      <c r="K186" s="56"/>
      <c r="L186" s="53"/>
    </row>
    <row r="187" ht="20.1" customHeight="1" spans="1:12">
      <c r="A187" s="38" t="s">
        <v>49</v>
      </c>
      <c r="B187" s="39" t="s">
        <v>588</v>
      </c>
      <c r="C187" s="40" t="s">
        <v>589</v>
      </c>
      <c r="D187" s="40"/>
      <c r="E187" s="36" t="s">
        <v>33</v>
      </c>
      <c r="F187" s="37">
        <v>0</v>
      </c>
      <c r="G187" s="42">
        <v>0</v>
      </c>
      <c r="H187" s="41">
        <f t="shared" si="4"/>
        <v>0</v>
      </c>
      <c r="I187" s="56">
        <f t="shared" si="5"/>
        <v>0</v>
      </c>
      <c r="J187" s="54">
        <f>ROUND(H187*报价汇总表8!$C$8,2)</f>
        <v>0</v>
      </c>
      <c r="K187" s="56"/>
      <c r="L187" s="53"/>
    </row>
    <row r="188" ht="69.95" customHeight="1" spans="1:12">
      <c r="A188" s="38" t="s">
        <v>61</v>
      </c>
      <c r="B188" s="39" t="s">
        <v>590</v>
      </c>
      <c r="C188" s="40" t="s">
        <v>591</v>
      </c>
      <c r="D188" s="40" t="s">
        <v>585</v>
      </c>
      <c r="E188" s="36" t="s">
        <v>57</v>
      </c>
      <c r="F188" s="37">
        <v>0</v>
      </c>
      <c r="G188" s="42">
        <v>340</v>
      </c>
      <c r="H188" s="41">
        <f t="shared" si="4"/>
        <v>340</v>
      </c>
      <c r="I188" s="56">
        <f t="shared" si="5"/>
        <v>0</v>
      </c>
      <c r="J188" s="54">
        <f>ROUND(H188*报价汇总表8!$C$8,2)</f>
        <v>0</v>
      </c>
      <c r="K188" s="56"/>
      <c r="L188" s="53"/>
    </row>
    <row r="189" ht="69.95" customHeight="1" spans="1:12">
      <c r="A189" s="38" t="s">
        <v>66</v>
      </c>
      <c r="B189" s="39" t="s">
        <v>592</v>
      </c>
      <c r="C189" s="40" t="s">
        <v>593</v>
      </c>
      <c r="D189" s="40" t="s">
        <v>585</v>
      </c>
      <c r="E189" s="36" t="s">
        <v>57</v>
      </c>
      <c r="F189" s="37">
        <v>0</v>
      </c>
      <c r="G189" s="42">
        <v>401.16</v>
      </c>
      <c r="H189" s="41">
        <f t="shared" si="4"/>
        <v>401.16</v>
      </c>
      <c r="I189" s="56">
        <f t="shared" si="5"/>
        <v>0</v>
      </c>
      <c r="J189" s="54">
        <f>ROUND(H189*报价汇总表8!$C$8,2)</f>
        <v>0</v>
      </c>
      <c r="K189" s="56"/>
      <c r="L189" s="53"/>
    </row>
    <row r="190" ht="69.95" customHeight="1" spans="1:12">
      <c r="A190" s="38" t="s">
        <v>372</v>
      </c>
      <c r="B190" s="39" t="s">
        <v>594</v>
      </c>
      <c r="C190" s="40" t="s">
        <v>595</v>
      </c>
      <c r="D190" s="40" t="s">
        <v>585</v>
      </c>
      <c r="E190" s="36" t="s">
        <v>57</v>
      </c>
      <c r="F190" s="37">
        <v>0</v>
      </c>
      <c r="G190" s="42">
        <v>355</v>
      </c>
      <c r="H190" s="41">
        <f t="shared" si="4"/>
        <v>355</v>
      </c>
      <c r="I190" s="56">
        <f t="shared" si="5"/>
        <v>0</v>
      </c>
      <c r="J190" s="54">
        <f>ROUND(H190*报价汇总表8!$C$8,2)</f>
        <v>0</v>
      </c>
      <c r="K190" s="56"/>
      <c r="L190" s="53"/>
    </row>
    <row r="191" ht="20.1" customHeight="1" spans="1:12">
      <c r="A191" s="38" t="s">
        <v>596</v>
      </c>
      <c r="B191" s="39" t="s">
        <v>597</v>
      </c>
      <c r="C191" s="40" t="s">
        <v>598</v>
      </c>
      <c r="D191" s="40"/>
      <c r="E191" s="36" t="s">
        <v>33</v>
      </c>
      <c r="F191" s="37">
        <v>0</v>
      </c>
      <c r="G191" s="42">
        <v>0</v>
      </c>
      <c r="H191" s="41">
        <f t="shared" si="4"/>
        <v>0</v>
      </c>
      <c r="I191" s="56">
        <f t="shared" si="5"/>
        <v>0</v>
      </c>
      <c r="J191" s="54">
        <f>ROUND(H191*报价汇总表8!$C$8,2)</f>
        <v>0</v>
      </c>
      <c r="K191" s="56"/>
      <c r="L191" s="53"/>
    </row>
    <row r="192" ht="20.1" customHeight="1" spans="1:12">
      <c r="A192" s="38" t="s">
        <v>45</v>
      </c>
      <c r="B192" s="39" t="s">
        <v>599</v>
      </c>
      <c r="C192" s="40" t="s">
        <v>600</v>
      </c>
      <c r="D192" s="40"/>
      <c r="E192" s="36" t="s">
        <v>33</v>
      </c>
      <c r="F192" s="37">
        <v>0</v>
      </c>
      <c r="G192" s="42">
        <v>0</v>
      </c>
      <c r="H192" s="41">
        <f t="shared" si="4"/>
        <v>0</v>
      </c>
      <c r="I192" s="56">
        <f t="shared" si="5"/>
        <v>0</v>
      </c>
      <c r="J192" s="54">
        <f>ROUND(H192*报价汇总表8!$C$8,2)</f>
        <v>0</v>
      </c>
      <c r="K192" s="56"/>
      <c r="L192" s="53"/>
    </row>
    <row r="193" ht="60" customHeight="1" spans="1:12">
      <c r="A193" s="38" t="s">
        <v>61</v>
      </c>
      <c r="B193" s="39" t="s">
        <v>601</v>
      </c>
      <c r="C193" s="40" t="s">
        <v>602</v>
      </c>
      <c r="D193" s="40" t="s">
        <v>603</v>
      </c>
      <c r="E193" s="36" t="s">
        <v>57</v>
      </c>
      <c r="F193" s="37">
        <v>94.3</v>
      </c>
      <c r="G193" s="42">
        <v>244.5280712199</v>
      </c>
      <c r="H193" s="41">
        <f t="shared" si="4"/>
        <v>244.53</v>
      </c>
      <c r="I193" s="56">
        <f t="shared" si="5"/>
        <v>23059</v>
      </c>
      <c r="J193" s="57"/>
      <c r="K193" s="56">
        <f>ROUND(F193*J193,0)</f>
        <v>0</v>
      </c>
      <c r="L193" s="53" t="s">
        <v>437</v>
      </c>
    </row>
    <row r="194" ht="60" customHeight="1" spans="1:12">
      <c r="A194" s="38" t="s">
        <v>66</v>
      </c>
      <c r="B194" s="39" t="s">
        <v>604</v>
      </c>
      <c r="C194" s="40" t="s">
        <v>605</v>
      </c>
      <c r="D194" s="40" t="s">
        <v>603</v>
      </c>
      <c r="E194" s="36" t="s">
        <v>57</v>
      </c>
      <c r="F194" s="37">
        <v>95</v>
      </c>
      <c r="G194" s="42">
        <v>244.5287716476</v>
      </c>
      <c r="H194" s="41">
        <f t="shared" si="4"/>
        <v>244.53</v>
      </c>
      <c r="I194" s="56">
        <f t="shared" si="5"/>
        <v>23230</v>
      </c>
      <c r="J194" s="57"/>
      <c r="K194" s="56">
        <f>ROUND(F194*J194,0)</f>
        <v>0</v>
      </c>
      <c r="L194" s="53" t="s">
        <v>146</v>
      </c>
    </row>
    <row r="195" ht="60" customHeight="1" spans="1:12">
      <c r="A195" s="38" t="s">
        <v>372</v>
      </c>
      <c r="B195" s="39" t="s">
        <v>606</v>
      </c>
      <c r="C195" s="40" t="s">
        <v>607</v>
      </c>
      <c r="D195" s="40" t="s">
        <v>603</v>
      </c>
      <c r="E195" s="36" t="s">
        <v>57</v>
      </c>
      <c r="F195" s="37">
        <v>0</v>
      </c>
      <c r="G195" s="42">
        <v>244.5288866696</v>
      </c>
      <c r="H195" s="41">
        <f t="shared" si="4"/>
        <v>244.53</v>
      </c>
      <c r="I195" s="56">
        <f t="shared" si="5"/>
        <v>0</v>
      </c>
      <c r="J195" s="54">
        <f>ROUND(H195*报价汇总表8!$C$8,2)</f>
        <v>0</v>
      </c>
      <c r="K195" s="56"/>
      <c r="L195" s="53" t="s">
        <v>608</v>
      </c>
    </row>
    <row r="196" ht="60" customHeight="1" spans="1:12">
      <c r="A196" s="38" t="s">
        <v>376</v>
      </c>
      <c r="B196" s="39" t="s">
        <v>609</v>
      </c>
      <c r="C196" s="40" t="s">
        <v>610</v>
      </c>
      <c r="D196" s="40" t="s">
        <v>603</v>
      </c>
      <c r="E196" s="36" t="s">
        <v>57</v>
      </c>
      <c r="F196" s="37">
        <v>0</v>
      </c>
      <c r="G196" s="42">
        <v>244.527757499</v>
      </c>
      <c r="H196" s="41">
        <f t="shared" si="4"/>
        <v>244.53</v>
      </c>
      <c r="I196" s="56">
        <f t="shared" si="5"/>
        <v>0</v>
      </c>
      <c r="J196" s="54">
        <f>ROUND(H196*报价汇总表8!$C$8,2)</f>
        <v>0</v>
      </c>
      <c r="K196" s="56"/>
      <c r="L196" s="53" t="s">
        <v>611</v>
      </c>
    </row>
    <row r="197" ht="60" customHeight="1" spans="1:12">
      <c r="A197" s="38" t="s">
        <v>403</v>
      </c>
      <c r="B197" s="39" t="s">
        <v>612</v>
      </c>
      <c r="C197" s="40" t="s">
        <v>613</v>
      </c>
      <c r="D197" s="40" t="s">
        <v>603</v>
      </c>
      <c r="E197" s="36" t="s">
        <v>57</v>
      </c>
      <c r="F197" s="37">
        <v>0</v>
      </c>
      <c r="G197" s="42">
        <v>230.4881898724</v>
      </c>
      <c r="H197" s="41">
        <f t="shared" si="4"/>
        <v>230.49</v>
      </c>
      <c r="I197" s="56">
        <f t="shared" si="5"/>
        <v>0</v>
      </c>
      <c r="J197" s="54">
        <f>ROUND(H197*报价汇总表8!$C$8,2)</f>
        <v>0</v>
      </c>
      <c r="K197" s="56"/>
      <c r="L197" s="53" t="s">
        <v>614</v>
      </c>
    </row>
    <row r="198" ht="60" customHeight="1" spans="1:12">
      <c r="A198" s="38" t="s">
        <v>615</v>
      </c>
      <c r="B198" s="39" t="s">
        <v>616</v>
      </c>
      <c r="C198" s="40" t="s">
        <v>617</v>
      </c>
      <c r="D198" s="40" t="s">
        <v>603</v>
      </c>
      <c r="E198" s="36" t="s">
        <v>57</v>
      </c>
      <c r="F198" s="37">
        <v>117.53</v>
      </c>
      <c r="G198" s="42">
        <v>230.4881529642</v>
      </c>
      <c r="H198" s="41">
        <f t="shared" si="4"/>
        <v>230.49</v>
      </c>
      <c r="I198" s="56">
        <f t="shared" si="5"/>
        <v>27089</v>
      </c>
      <c r="J198" s="57"/>
      <c r="K198" s="56">
        <f>ROUND(F198*J198,0)</f>
        <v>0</v>
      </c>
      <c r="L198" s="53" t="s">
        <v>437</v>
      </c>
    </row>
    <row r="199" ht="30" customHeight="1" spans="1:12">
      <c r="A199" s="38" t="s">
        <v>618</v>
      </c>
      <c r="B199" s="39" t="s">
        <v>619</v>
      </c>
      <c r="C199" s="40" t="s">
        <v>620</v>
      </c>
      <c r="D199" s="40" t="s">
        <v>621</v>
      </c>
      <c r="E199" s="36" t="s">
        <v>57</v>
      </c>
      <c r="F199" s="37">
        <v>0</v>
      </c>
      <c r="G199" s="42">
        <v>160.9486514688</v>
      </c>
      <c r="H199" s="41">
        <f t="shared" ref="H199:H262" si="6">ROUND(G199,2)</f>
        <v>160.95</v>
      </c>
      <c r="I199" s="56">
        <f t="shared" ref="I199:I262" si="7">ROUND(F199*H199,0)</f>
        <v>0</v>
      </c>
      <c r="J199" s="54">
        <f>ROUND(H199*报价汇总表8!$C$8,2)</f>
        <v>0</v>
      </c>
      <c r="K199" s="56"/>
      <c r="L199" s="53" t="s">
        <v>146</v>
      </c>
    </row>
    <row r="200" ht="30" customHeight="1" spans="1:12">
      <c r="A200" s="38" t="s">
        <v>622</v>
      </c>
      <c r="B200" s="39"/>
      <c r="C200" s="40" t="s">
        <v>623</v>
      </c>
      <c r="D200" s="40"/>
      <c r="E200" s="36" t="s">
        <v>57</v>
      </c>
      <c r="F200" s="37">
        <v>100</v>
      </c>
      <c r="G200" s="42">
        <v>160.94643</v>
      </c>
      <c r="H200" s="41">
        <f t="shared" si="6"/>
        <v>160.95</v>
      </c>
      <c r="I200" s="56">
        <f t="shared" si="7"/>
        <v>16095</v>
      </c>
      <c r="J200" s="57"/>
      <c r="K200" s="56">
        <f>ROUND(F200*J200,0)</f>
        <v>0</v>
      </c>
      <c r="L200" s="53" t="s">
        <v>437</v>
      </c>
    </row>
    <row r="201" ht="69.95" customHeight="1" spans="1:12">
      <c r="A201" s="38" t="s">
        <v>49</v>
      </c>
      <c r="B201" s="39" t="s">
        <v>624</v>
      </c>
      <c r="C201" s="40" t="s">
        <v>625</v>
      </c>
      <c r="D201" s="40" t="s">
        <v>626</v>
      </c>
      <c r="E201" s="36" t="s">
        <v>57</v>
      </c>
      <c r="F201" s="37">
        <v>0</v>
      </c>
      <c r="G201" s="42">
        <v>269.3445899228</v>
      </c>
      <c r="H201" s="41">
        <f t="shared" si="6"/>
        <v>269.34</v>
      </c>
      <c r="I201" s="56">
        <f t="shared" si="7"/>
        <v>0</v>
      </c>
      <c r="J201" s="54">
        <f>ROUND(H201*报价汇总表8!$C$8,2)</f>
        <v>0</v>
      </c>
      <c r="K201" s="56"/>
      <c r="L201" s="53" t="s">
        <v>437</v>
      </c>
    </row>
    <row r="202" ht="69.95" customHeight="1" spans="1:12">
      <c r="A202" s="38" t="s">
        <v>627</v>
      </c>
      <c r="B202" s="39" t="s">
        <v>628</v>
      </c>
      <c r="C202" s="40" t="s">
        <v>629</v>
      </c>
      <c r="D202" s="40" t="s">
        <v>626</v>
      </c>
      <c r="E202" s="36" t="s">
        <v>57</v>
      </c>
      <c r="F202" s="37">
        <v>0</v>
      </c>
      <c r="G202" s="42">
        <v>269.3436057312</v>
      </c>
      <c r="H202" s="41">
        <f t="shared" si="6"/>
        <v>269.34</v>
      </c>
      <c r="I202" s="56">
        <f t="shared" si="7"/>
        <v>0</v>
      </c>
      <c r="J202" s="54">
        <f>ROUND(H202*报价汇总表8!$C$8,2)</f>
        <v>0</v>
      </c>
      <c r="K202" s="56"/>
      <c r="L202" s="53" t="s">
        <v>146</v>
      </c>
    </row>
    <row r="203" ht="20.1" customHeight="1" spans="1:12">
      <c r="A203" s="38" t="s">
        <v>630</v>
      </c>
      <c r="B203" s="39" t="s">
        <v>631</v>
      </c>
      <c r="C203" s="40" t="s">
        <v>632</v>
      </c>
      <c r="D203" s="40"/>
      <c r="E203" s="36" t="s">
        <v>33</v>
      </c>
      <c r="F203" s="37">
        <v>0</v>
      </c>
      <c r="G203" s="42">
        <v>0</v>
      </c>
      <c r="H203" s="41">
        <f t="shared" si="6"/>
        <v>0</v>
      </c>
      <c r="I203" s="56">
        <f t="shared" si="7"/>
        <v>0</v>
      </c>
      <c r="J203" s="54">
        <f>ROUND(H203*报价汇总表8!$C$8,2)</f>
        <v>0</v>
      </c>
      <c r="K203" s="56"/>
      <c r="L203" s="53"/>
    </row>
    <row r="204" ht="30" customHeight="1" spans="1:12">
      <c r="A204" s="38" t="s">
        <v>45</v>
      </c>
      <c r="B204" s="39" t="s">
        <v>633</v>
      </c>
      <c r="C204" s="40" t="s">
        <v>634</v>
      </c>
      <c r="D204" s="40"/>
      <c r="E204" s="36" t="s">
        <v>33</v>
      </c>
      <c r="F204" s="37">
        <v>0</v>
      </c>
      <c r="G204" s="42">
        <v>0</v>
      </c>
      <c r="H204" s="41">
        <f t="shared" si="6"/>
        <v>0</v>
      </c>
      <c r="I204" s="56">
        <f t="shared" si="7"/>
        <v>0</v>
      </c>
      <c r="J204" s="54">
        <f>ROUND(H204*报价汇总表8!$C$8,2)</f>
        <v>0</v>
      </c>
      <c r="K204" s="56"/>
      <c r="L204" s="53"/>
    </row>
    <row r="205" ht="90" customHeight="1" spans="1:12">
      <c r="A205" s="38" t="s">
        <v>61</v>
      </c>
      <c r="B205" s="39" t="s">
        <v>635</v>
      </c>
      <c r="C205" s="40" t="s">
        <v>636</v>
      </c>
      <c r="D205" s="40" t="s">
        <v>637</v>
      </c>
      <c r="E205" s="36" t="s">
        <v>57</v>
      </c>
      <c r="F205" s="37">
        <v>0</v>
      </c>
      <c r="G205" s="42">
        <v>320.16</v>
      </c>
      <c r="H205" s="41">
        <f t="shared" si="6"/>
        <v>320.16</v>
      </c>
      <c r="I205" s="56">
        <f t="shared" si="7"/>
        <v>0</v>
      </c>
      <c r="J205" s="54">
        <f>ROUND(H205*报价汇总表8!$C$8,2)</f>
        <v>0</v>
      </c>
      <c r="K205" s="56"/>
      <c r="L205" s="53"/>
    </row>
    <row r="206" ht="90" customHeight="1" spans="1:12">
      <c r="A206" s="38" t="s">
        <v>66</v>
      </c>
      <c r="B206" s="39" t="s">
        <v>638</v>
      </c>
      <c r="C206" s="40" t="s">
        <v>639</v>
      </c>
      <c r="D206" s="40" t="s">
        <v>637</v>
      </c>
      <c r="E206" s="36" t="s">
        <v>57</v>
      </c>
      <c r="F206" s="37">
        <v>268.56</v>
      </c>
      <c r="G206" s="42">
        <v>324.57</v>
      </c>
      <c r="H206" s="41">
        <f t="shared" si="6"/>
        <v>324.57</v>
      </c>
      <c r="I206" s="56">
        <f t="shared" si="7"/>
        <v>87167</v>
      </c>
      <c r="J206" s="57"/>
      <c r="K206" s="56">
        <f>ROUND(F206*J206,0)</f>
        <v>0</v>
      </c>
      <c r="L206" s="53"/>
    </row>
    <row r="207" ht="20.1" customHeight="1" spans="1:12">
      <c r="A207" s="38" t="s">
        <v>49</v>
      </c>
      <c r="B207" s="39" t="s">
        <v>640</v>
      </c>
      <c r="C207" s="40" t="s">
        <v>641</v>
      </c>
      <c r="D207" s="40"/>
      <c r="E207" s="36" t="s">
        <v>33</v>
      </c>
      <c r="F207" s="37">
        <v>0</v>
      </c>
      <c r="G207" s="42">
        <v>0</v>
      </c>
      <c r="H207" s="41">
        <f t="shared" si="6"/>
        <v>0</v>
      </c>
      <c r="I207" s="56">
        <f t="shared" si="7"/>
        <v>0</v>
      </c>
      <c r="J207" s="54">
        <f>ROUND(H207*报价汇总表8!$C$8,2)</f>
        <v>0</v>
      </c>
      <c r="K207" s="56"/>
      <c r="L207" s="53"/>
    </row>
    <row r="208" ht="80.1" customHeight="1" spans="1:12">
      <c r="A208" s="38" t="s">
        <v>61</v>
      </c>
      <c r="B208" s="39" t="s">
        <v>642</v>
      </c>
      <c r="C208" s="40" t="s">
        <v>643</v>
      </c>
      <c r="D208" s="40" t="s">
        <v>644</v>
      </c>
      <c r="E208" s="36" t="s">
        <v>57</v>
      </c>
      <c r="F208" s="37">
        <v>0</v>
      </c>
      <c r="G208" s="42">
        <v>232.245599502</v>
      </c>
      <c r="H208" s="41">
        <f t="shared" si="6"/>
        <v>232.25</v>
      </c>
      <c r="I208" s="56">
        <f t="shared" si="7"/>
        <v>0</v>
      </c>
      <c r="J208" s="54">
        <f>ROUND(H208*报价汇总表8!$C$8,2)</f>
        <v>0</v>
      </c>
      <c r="K208" s="56"/>
      <c r="L208" s="53" t="s">
        <v>614</v>
      </c>
    </row>
    <row r="209" ht="80.1" customHeight="1" spans="1:12">
      <c r="A209" s="38" t="s">
        <v>66</v>
      </c>
      <c r="B209" s="39" t="s">
        <v>645</v>
      </c>
      <c r="C209" s="40" t="s">
        <v>646</v>
      </c>
      <c r="D209" s="40" t="s">
        <v>644</v>
      </c>
      <c r="E209" s="36" t="s">
        <v>57</v>
      </c>
      <c r="F209" s="37">
        <v>0</v>
      </c>
      <c r="G209" s="42">
        <v>177.460979638</v>
      </c>
      <c r="H209" s="41">
        <f t="shared" si="6"/>
        <v>177.46</v>
      </c>
      <c r="I209" s="56">
        <f t="shared" si="7"/>
        <v>0</v>
      </c>
      <c r="J209" s="54">
        <f>ROUND(H209*报价汇总表8!$C$8,2)</f>
        <v>0</v>
      </c>
      <c r="K209" s="56"/>
      <c r="L209" s="53" t="s">
        <v>437</v>
      </c>
    </row>
    <row r="210" ht="80.1" customHeight="1" spans="1:12">
      <c r="A210" s="38" t="s">
        <v>647</v>
      </c>
      <c r="B210" s="39" t="s">
        <v>648</v>
      </c>
      <c r="C210" s="40" t="s">
        <v>649</v>
      </c>
      <c r="D210" s="40" t="s">
        <v>644</v>
      </c>
      <c r="E210" s="36" t="s">
        <v>57</v>
      </c>
      <c r="F210" s="37">
        <v>0</v>
      </c>
      <c r="G210" s="42">
        <v>232.711242784</v>
      </c>
      <c r="H210" s="41">
        <f t="shared" si="6"/>
        <v>232.71</v>
      </c>
      <c r="I210" s="56">
        <f t="shared" si="7"/>
        <v>0</v>
      </c>
      <c r="J210" s="54">
        <f>ROUND(H210*报价汇总表8!$C$8,2)</f>
        <v>0</v>
      </c>
      <c r="K210" s="56"/>
      <c r="L210" s="53" t="s">
        <v>650</v>
      </c>
    </row>
    <row r="211" ht="99.95" customHeight="1" spans="1:12">
      <c r="A211" s="38" t="s">
        <v>190</v>
      </c>
      <c r="B211" s="39" t="s">
        <v>651</v>
      </c>
      <c r="C211" s="40" t="s">
        <v>652</v>
      </c>
      <c r="D211" s="40" t="s">
        <v>653</v>
      </c>
      <c r="E211" s="36" t="s">
        <v>57</v>
      </c>
      <c r="F211" s="37">
        <v>0</v>
      </c>
      <c r="G211" s="42">
        <v>172.6</v>
      </c>
      <c r="H211" s="41">
        <f t="shared" si="6"/>
        <v>172.6</v>
      </c>
      <c r="I211" s="56">
        <f t="shared" si="7"/>
        <v>0</v>
      </c>
      <c r="J211" s="54">
        <f>ROUND(H211*报价汇总表8!$C$8,2)</f>
        <v>0</v>
      </c>
      <c r="K211" s="56"/>
      <c r="L211" s="53"/>
    </row>
    <row r="212" ht="30" customHeight="1" spans="1:12">
      <c r="A212" s="38" t="s">
        <v>285</v>
      </c>
      <c r="B212" s="39" t="s">
        <v>654</v>
      </c>
      <c r="C212" s="40" t="s">
        <v>655</v>
      </c>
      <c r="D212" s="40" t="s">
        <v>656</v>
      </c>
      <c r="E212" s="36" t="s">
        <v>57</v>
      </c>
      <c r="F212" s="37">
        <v>0</v>
      </c>
      <c r="G212" s="42">
        <v>93</v>
      </c>
      <c r="H212" s="41">
        <f t="shared" si="6"/>
        <v>93</v>
      </c>
      <c r="I212" s="56">
        <f t="shared" si="7"/>
        <v>0</v>
      </c>
      <c r="J212" s="54">
        <f>ROUND(H212*报价汇总表8!$C$8,2)</f>
        <v>0</v>
      </c>
      <c r="K212" s="56"/>
      <c r="L212" s="53"/>
    </row>
    <row r="213" ht="60" customHeight="1" spans="1:12">
      <c r="A213" s="38" t="s">
        <v>657</v>
      </c>
      <c r="B213" s="39" t="s">
        <v>658</v>
      </c>
      <c r="C213" s="40" t="s">
        <v>659</v>
      </c>
      <c r="D213" s="40" t="s">
        <v>660</v>
      </c>
      <c r="E213" s="36" t="s">
        <v>41</v>
      </c>
      <c r="F213" s="37">
        <v>0</v>
      </c>
      <c r="G213" s="42">
        <v>6.6374922536</v>
      </c>
      <c r="H213" s="41">
        <f t="shared" si="6"/>
        <v>6.64</v>
      </c>
      <c r="I213" s="56">
        <f t="shared" si="7"/>
        <v>0</v>
      </c>
      <c r="J213" s="54">
        <f>ROUND(H213*报价汇总表8!$C$8,2)</f>
        <v>0</v>
      </c>
      <c r="K213" s="56"/>
      <c r="L213" s="53" t="s">
        <v>97</v>
      </c>
    </row>
    <row r="214" ht="60" customHeight="1" spans="1:12">
      <c r="A214" s="38" t="s">
        <v>661</v>
      </c>
      <c r="B214" s="39" t="s">
        <v>662</v>
      </c>
      <c r="C214" s="40" t="s">
        <v>663</v>
      </c>
      <c r="D214" s="40" t="s">
        <v>664</v>
      </c>
      <c r="E214" s="36" t="s">
        <v>41</v>
      </c>
      <c r="F214" s="37">
        <v>0</v>
      </c>
      <c r="G214" s="42">
        <v>8.2</v>
      </c>
      <c r="H214" s="41">
        <f t="shared" si="6"/>
        <v>8.2</v>
      </c>
      <c r="I214" s="56">
        <f t="shared" si="7"/>
        <v>0</v>
      </c>
      <c r="J214" s="54">
        <f>ROUND(H214*报价汇总表8!$C$8,2)</f>
        <v>0</v>
      </c>
      <c r="K214" s="56"/>
      <c r="L214" s="53"/>
    </row>
    <row r="215" s="5" customFormat="1" ht="60" customHeight="1" spans="1:12">
      <c r="A215" s="38" t="s">
        <v>665</v>
      </c>
      <c r="B215" s="39" t="s">
        <v>666</v>
      </c>
      <c r="C215" s="40" t="s">
        <v>667</v>
      </c>
      <c r="D215" s="40" t="s">
        <v>668</v>
      </c>
      <c r="E215" s="36" t="s">
        <v>41</v>
      </c>
      <c r="F215" s="37">
        <v>0</v>
      </c>
      <c r="G215" s="42">
        <v>10.15</v>
      </c>
      <c r="H215" s="41">
        <f t="shared" si="6"/>
        <v>10.15</v>
      </c>
      <c r="I215" s="56">
        <f t="shared" si="7"/>
        <v>0</v>
      </c>
      <c r="J215" s="54">
        <f>ROUND(H215*报价汇总表8!$C$8,2)</f>
        <v>0</v>
      </c>
      <c r="K215" s="56"/>
      <c r="L215" s="58"/>
    </row>
    <row r="216" s="5" customFormat="1" ht="30" customHeight="1" spans="1:12">
      <c r="A216" s="38" t="s">
        <v>669</v>
      </c>
      <c r="B216" s="39" t="s">
        <v>670</v>
      </c>
      <c r="C216" s="40" t="s">
        <v>671</v>
      </c>
      <c r="D216" s="40" t="s">
        <v>672</v>
      </c>
      <c r="E216" s="33" t="s">
        <v>57</v>
      </c>
      <c r="F216" s="34">
        <v>0</v>
      </c>
      <c r="G216" s="42">
        <v>85.98</v>
      </c>
      <c r="H216" s="41">
        <f t="shared" si="6"/>
        <v>85.98</v>
      </c>
      <c r="I216" s="56">
        <f t="shared" si="7"/>
        <v>0</v>
      </c>
      <c r="J216" s="54">
        <f>ROUND(H216*报价汇总表8!$C$8,2)</f>
        <v>0</v>
      </c>
      <c r="K216" s="56"/>
      <c r="L216" s="58"/>
    </row>
    <row r="217" s="5" customFormat="1" ht="20.1" customHeight="1" spans="1:12">
      <c r="A217" s="38" t="s">
        <v>673</v>
      </c>
      <c r="B217" s="39" t="s">
        <v>674</v>
      </c>
      <c r="C217" s="40" t="s">
        <v>675</v>
      </c>
      <c r="D217" s="40"/>
      <c r="E217" s="33" t="s">
        <v>33</v>
      </c>
      <c r="F217" s="34">
        <v>0</v>
      </c>
      <c r="G217" s="42">
        <v>0</v>
      </c>
      <c r="H217" s="41">
        <f t="shared" si="6"/>
        <v>0</v>
      </c>
      <c r="I217" s="56">
        <f t="shared" si="7"/>
        <v>0</v>
      </c>
      <c r="J217" s="54">
        <f>ROUND(H217*报价汇总表8!$C$8,2)</f>
        <v>0</v>
      </c>
      <c r="K217" s="56"/>
      <c r="L217" s="58"/>
    </row>
    <row r="218" s="5" customFormat="1" ht="20.1" customHeight="1" spans="1:12">
      <c r="A218" s="38" t="s">
        <v>676</v>
      </c>
      <c r="B218" s="39" t="s">
        <v>677</v>
      </c>
      <c r="C218" s="40" t="s">
        <v>678</v>
      </c>
      <c r="D218" s="40"/>
      <c r="E218" s="33" t="s">
        <v>33</v>
      </c>
      <c r="F218" s="34">
        <v>0</v>
      </c>
      <c r="G218" s="42">
        <v>0</v>
      </c>
      <c r="H218" s="41">
        <f t="shared" si="6"/>
        <v>0</v>
      </c>
      <c r="I218" s="56">
        <f t="shared" si="7"/>
        <v>0</v>
      </c>
      <c r="J218" s="54">
        <f>ROUND(H218*报价汇总表8!$C$8,2)</f>
        <v>0</v>
      </c>
      <c r="K218" s="56"/>
      <c r="L218" s="58"/>
    </row>
    <row r="219" s="5" customFormat="1" ht="30" customHeight="1" spans="1:12">
      <c r="A219" s="38" t="s">
        <v>45</v>
      </c>
      <c r="B219" s="39" t="s">
        <v>679</v>
      </c>
      <c r="C219" s="40" t="s">
        <v>680</v>
      </c>
      <c r="D219" s="40"/>
      <c r="E219" s="33" t="s">
        <v>33</v>
      </c>
      <c r="F219" s="34">
        <v>0</v>
      </c>
      <c r="G219" s="42">
        <v>0</v>
      </c>
      <c r="H219" s="41">
        <f t="shared" si="6"/>
        <v>0</v>
      </c>
      <c r="I219" s="56">
        <f t="shared" si="7"/>
        <v>0</v>
      </c>
      <c r="J219" s="54">
        <f>ROUND(H219*报价汇总表8!$C$8,2)</f>
        <v>0</v>
      </c>
      <c r="K219" s="56"/>
      <c r="L219" s="58"/>
    </row>
    <row r="220" ht="90" customHeight="1" spans="1:12">
      <c r="A220" s="38" t="s">
        <v>61</v>
      </c>
      <c r="B220" s="39" t="s">
        <v>681</v>
      </c>
      <c r="C220" s="40" t="s">
        <v>682</v>
      </c>
      <c r="D220" s="40" t="s">
        <v>683</v>
      </c>
      <c r="E220" s="33" t="s">
        <v>57</v>
      </c>
      <c r="F220" s="34">
        <v>950</v>
      </c>
      <c r="G220" s="42">
        <v>298.48</v>
      </c>
      <c r="H220" s="41">
        <f t="shared" si="6"/>
        <v>298.48</v>
      </c>
      <c r="I220" s="56">
        <f t="shared" si="7"/>
        <v>283556</v>
      </c>
      <c r="J220" s="57"/>
      <c r="K220" s="56">
        <f>ROUND(F220*J220,0)</f>
        <v>0</v>
      </c>
      <c r="L220" s="53"/>
    </row>
    <row r="221" ht="90" customHeight="1" spans="1:12">
      <c r="A221" s="38" t="s">
        <v>66</v>
      </c>
      <c r="B221" s="39" t="s">
        <v>684</v>
      </c>
      <c r="C221" s="40" t="s">
        <v>685</v>
      </c>
      <c r="D221" s="40" t="s">
        <v>683</v>
      </c>
      <c r="E221" s="36" t="s">
        <v>57</v>
      </c>
      <c r="F221" s="37">
        <v>0</v>
      </c>
      <c r="G221" s="42">
        <v>310</v>
      </c>
      <c r="H221" s="41">
        <f t="shared" si="6"/>
        <v>310</v>
      </c>
      <c r="I221" s="56">
        <f t="shared" si="7"/>
        <v>0</v>
      </c>
      <c r="J221" s="54">
        <f>ROUND(H221*报价汇总表8!$C$8,2)</f>
        <v>0</v>
      </c>
      <c r="K221" s="56"/>
      <c r="L221" s="53"/>
    </row>
    <row r="222" ht="90" customHeight="1" spans="1:12">
      <c r="A222" s="38" t="s">
        <v>372</v>
      </c>
      <c r="B222" s="39" t="s">
        <v>686</v>
      </c>
      <c r="C222" s="40" t="s">
        <v>687</v>
      </c>
      <c r="D222" s="40" t="s">
        <v>683</v>
      </c>
      <c r="E222" s="36" t="s">
        <v>57</v>
      </c>
      <c r="F222" s="37">
        <v>0</v>
      </c>
      <c r="G222" s="42">
        <v>295.48</v>
      </c>
      <c r="H222" s="41">
        <f t="shared" si="6"/>
        <v>295.48</v>
      </c>
      <c r="I222" s="56">
        <f t="shared" si="7"/>
        <v>0</v>
      </c>
      <c r="J222" s="54">
        <f>ROUND(H222*报价汇总表8!$C$8,2)</f>
        <v>0</v>
      </c>
      <c r="K222" s="56"/>
      <c r="L222" s="53"/>
    </row>
    <row r="223" ht="90" customHeight="1" spans="1:12">
      <c r="A223" s="38" t="s">
        <v>49</v>
      </c>
      <c r="B223" s="39" t="s">
        <v>688</v>
      </c>
      <c r="C223" s="40" t="s">
        <v>689</v>
      </c>
      <c r="D223" s="40" t="s">
        <v>683</v>
      </c>
      <c r="E223" s="36" t="s">
        <v>57</v>
      </c>
      <c r="F223" s="37">
        <v>0</v>
      </c>
      <c r="G223" s="42">
        <v>390.22</v>
      </c>
      <c r="H223" s="41">
        <f t="shared" si="6"/>
        <v>390.22</v>
      </c>
      <c r="I223" s="56">
        <f t="shared" si="7"/>
        <v>0</v>
      </c>
      <c r="J223" s="54">
        <f>ROUND(H223*报价汇总表8!$C$8,2)</f>
        <v>0</v>
      </c>
      <c r="K223" s="56"/>
      <c r="L223" s="53"/>
    </row>
    <row r="224" ht="99.95" customHeight="1" spans="1:12">
      <c r="A224" s="38" t="s">
        <v>190</v>
      </c>
      <c r="B224" s="39" t="s">
        <v>690</v>
      </c>
      <c r="C224" s="40" t="s">
        <v>691</v>
      </c>
      <c r="D224" s="40" t="s">
        <v>692</v>
      </c>
      <c r="E224" s="36" t="s">
        <v>57</v>
      </c>
      <c r="F224" s="37">
        <v>0</v>
      </c>
      <c r="G224" s="42">
        <v>630.47</v>
      </c>
      <c r="H224" s="41">
        <f t="shared" si="6"/>
        <v>630.47</v>
      </c>
      <c r="I224" s="56">
        <f t="shared" si="7"/>
        <v>0</v>
      </c>
      <c r="J224" s="54">
        <f>ROUND(H224*报价汇总表8!$C$8,2)</f>
        <v>0</v>
      </c>
      <c r="K224" s="56"/>
      <c r="L224" s="53"/>
    </row>
    <row r="225" ht="90" customHeight="1" spans="1:12">
      <c r="A225" s="38" t="s">
        <v>285</v>
      </c>
      <c r="B225" s="39" t="s">
        <v>693</v>
      </c>
      <c r="C225" s="40" t="s">
        <v>694</v>
      </c>
      <c r="D225" s="40" t="s">
        <v>695</v>
      </c>
      <c r="E225" s="36" t="s">
        <v>57</v>
      </c>
      <c r="F225" s="37">
        <v>0</v>
      </c>
      <c r="G225" s="42">
        <v>180.07</v>
      </c>
      <c r="H225" s="41">
        <f t="shared" si="6"/>
        <v>180.07</v>
      </c>
      <c r="I225" s="56">
        <f t="shared" si="7"/>
        <v>0</v>
      </c>
      <c r="J225" s="54">
        <f>ROUND(H225*报价汇总表8!$C$8,2)</f>
        <v>0</v>
      </c>
      <c r="K225" s="56"/>
      <c r="L225" s="53"/>
    </row>
    <row r="226" ht="20.1" customHeight="1" spans="1:12">
      <c r="A226" s="38" t="s">
        <v>696</v>
      </c>
      <c r="B226" s="39" t="s">
        <v>697</v>
      </c>
      <c r="C226" s="40" t="s">
        <v>698</v>
      </c>
      <c r="D226" s="40"/>
      <c r="E226" s="36" t="s">
        <v>33</v>
      </c>
      <c r="F226" s="37">
        <v>0</v>
      </c>
      <c r="G226" s="42">
        <v>0</v>
      </c>
      <c r="H226" s="41">
        <f t="shared" si="6"/>
        <v>0</v>
      </c>
      <c r="I226" s="56">
        <f t="shared" si="7"/>
        <v>0</v>
      </c>
      <c r="J226" s="54">
        <f>ROUND(H226*报价汇总表8!$C$8,2)</f>
        <v>0</v>
      </c>
      <c r="K226" s="56"/>
      <c r="L226" s="53"/>
    </row>
    <row r="227" ht="99.95" customHeight="1" spans="1:12">
      <c r="A227" s="38" t="s">
        <v>45</v>
      </c>
      <c r="B227" s="39" t="s">
        <v>699</v>
      </c>
      <c r="C227" s="40" t="s">
        <v>700</v>
      </c>
      <c r="D227" s="40" t="s">
        <v>701</v>
      </c>
      <c r="E227" s="36" t="s">
        <v>57</v>
      </c>
      <c r="F227" s="37">
        <v>265.52</v>
      </c>
      <c r="G227" s="42">
        <v>190.0131507265</v>
      </c>
      <c r="H227" s="41">
        <f t="shared" si="6"/>
        <v>190.01</v>
      </c>
      <c r="I227" s="56">
        <f t="shared" si="7"/>
        <v>50451</v>
      </c>
      <c r="J227" s="57"/>
      <c r="K227" s="56">
        <f>ROUND(F227*J227,0)</f>
        <v>0</v>
      </c>
      <c r="L227" s="53" t="s">
        <v>437</v>
      </c>
    </row>
    <row r="228" ht="99.95" customHeight="1" spans="1:12">
      <c r="A228" s="38" t="s">
        <v>49</v>
      </c>
      <c r="B228" s="39" t="s">
        <v>702</v>
      </c>
      <c r="C228" s="40" t="s">
        <v>703</v>
      </c>
      <c r="D228" s="40" t="s">
        <v>701</v>
      </c>
      <c r="E228" s="36" t="s">
        <v>57</v>
      </c>
      <c r="F228" s="37">
        <v>0</v>
      </c>
      <c r="G228" s="42">
        <v>193.2668121396</v>
      </c>
      <c r="H228" s="41">
        <f t="shared" si="6"/>
        <v>193.27</v>
      </c>
      <c r="I228" s="56">
        <f t="shared" si="7"/>
        <v>0</v>
      </c>
      <c r="J228" s="54">
        <f>ROUND(H228*报价汇总表8!$C$8,2)</f>
        <v>0</v>
      </c>
      <c r="K228" s="56"/>
      <c r="L228" s="53" t="s">
        <v>650</v>
      </c>
    </row>
    <row r="229" ht="99.95" customHeight="1" spans="1:12">
      <c r="A229" s="38" t="s">
        <v>190</v>
      </c>
      <c r="B229" s="39" t="s">
        <v>704</v>
      </c>
      <c r="C229" s="40" t="s">
        <v>705</v>
      </c>
      <c r="D229" s="40" t="s">
        <v>701</v>
      </c>
      <c r="E229" s="36" t="s">
        <v>57</v>
      </c>
      <c r="F229" s="37">
        <v>1206.88</v>
      </c>
      <c r="G229" s="42">
        <v>193.2664250574</v>
      </c>
      <c r="H229" s="41">
        <f t="shared" si="6"/>
        <v>193.27</v>
      </c>
      <c r="I229" s="56">
        <f t="shared" si="7"/>
        <v>233254</v>
      </c>
      <c r="J229" s="57"/>
      <c r="K229" s="56">
        <f>ROUND(F229*J229,0)</f>
        <v>0</v>
      </c>
      <c r="L229" s="53" t="s">
        <v>706</v>
      </c>
    </row>
    <row r="230" ht="99.95" customHeight="1" spans="1:12">
      <c r="A230" s="38" t="s">
        <v>285</v>
      </c>
      <c r="B230" s="39" t="s">
        <v>707</v>
      </c>
      <c r="C230" s="40" t="s">
        <v>708</v>
      </c>
      <c r="D230" s="40" t="s">
        <v>701</v>
      </c>
      <c r="E230" s="36" t="s">
        <v>57</v>
      </c>
      <c r="F230" s="37">
        <v>130</v>
      </c>
      <c r="G230" s="42">
        <v>193.2669551988</v>
      </c>
      <c r="H230" s="41">
        <f t="shared" si="6"/>
        <v>193.27</v>
      </c>
      <c r="I230" s="56">
        <f t="shared" si="7"/>
        <v>25125</v>
      </c>
      <c r="J230" s="57"/>
      <c r="K230" s="56">
        <f>ROUND(F230*J230,0)</f>
        <v>0</v>
      </c>
      <c r="L230" s="53" t="s">
        <v>709</v>
      </c>
    </row>
    <row r="231" ht="99.95" customHeight="1" spans="1:12">
      <c r="A231" s="38" t="s">
        <v>289</v>
      </c>
      <c r="B231" s="39" t="s">
        <v>710</v>
      </c>
      <c r="C231" s="40" t="s">
        <v>711</v>
      </c>
      <c r="D231" s="40" t="s">
        <v>701</v>
      </c>
      <c r="E231" s="36" t="s">
        <v>57</v>
      </c>
      <c r="F231" s="37">
        <v>0</v>
      </c>
      <c r="G231" s="42">
        <v>190.0114407726</v>
      </c>
      <c r="H231" s="41">
        <f t="shared" si="6"/>
        <v>190.01</v>
      </c>
      <c r="I231" s="56">
        <f t="shared" si="7"/>
        <v>0</v>
      </c>
      <c r="J231" s="54">
        <f>ROUND(H231*报价汇总表8!$C$8,2)</f>
        <v>0</v>
      </c>
      <c r="K231" s="56"/>
      <c r="L231" s="53" t="s">
        <v>146</v>
      </c>
    </row>
    <row r="232" ht="60" customHeight="1" spans="1:12">
      <c r="A232" s="38" t="s">
        <v>712</v>
      </c>
      <c r="B232" s="39" t="s">
        <v>713</v>
      </c>
      <c r="C232" s="40" t="s">
        <v>714</v>
      </c>
      <c r="D232" s="40" t="s">
        <v>715</v>
      </c>
      <c r="E232" s="36" t="s">
        <v>57</v>
      </c>
      <c r="F232" s="37">
        <v>0</v>
      </c>
      <c r="G232" s="42">
        <v>46.1335808646999</v>
      </c>
      <c r="H232" s="41">
        <f t="shared" si="6"/>
        <v>46.13</v>
      </c>
      <c r="I232" s="56">
        <f t="shared" si="7"/>
        <v>0</v>
      </c>
      <c r="J232" s="54">
        <f>ROUND(H232*报价汇总表8!$C$8,2)</f>
        <v>0</v>
      </c>
      <c r="K232" s="56"/>
      <c r="L232" s="53" t="s">
        <v>614</v>
      </c>
    </row>
    <row r="233" ht="99.95" customHeight="1" spans="1:12">
      <c r="A233" s="38" t="s">
        <v>716</v>
      </c>
      <c r="B233" s="39" t="s">
        <v>717</v>
      </c>
      <c r="C233" s="40" t="s">
        <v>718</v>
      </c>
      <c r="D233" s="40" t="s">
        <v>701</v>
      </c>
      <c r="E233" s="36" t="s">
        <v>57</v>
      </c>
      <c r="F233" s="37">
        <v>0</v>
      </c>
      <c r="G233" s="42">
        <v>190.0134916978</v>
      </c>
      <c r="H233" s="41">
        <f t="shared" si="6"/>
        <v>190.01</v>
      </c>
      <c r="I233" s="56">
        <f t="shared" si="7"/>
        <v>0</v>
      </c>
      <c r="J233" s="54">
        <f>ROUND(H233*报价汇总表8!$C$8,2)</f>
        <v>0</v>
      </c>
      <c r="K233" s="56"/>
      <c r="L233" s="53" t="s">
        <v>608</v>
      </c>
    </row>
    <row r="234" ht="30" customHeight="1" spans="1:12">
      <c r="A234" s="38" t="s">
        <v>719</v>
      </c>
      <c r="B234" s="39" t="s">
        <v>720</v>
      </c>
      <c r="C234" s="40" t="s">
        <v>721</v>
      </c>
      <c r="D234" s="40"/>
      <c r="E234" s="36" t="s">
        <v>33</v>
      </c>
      <c r="F234" s="37">
        <v>0</v>
      </c>
      <c r="G234" s="42">
        <v>0</v>
      </c>
      <c r="H234" s="41">
        <f t="shared" si="6"/>
        <v>0</v>
      </c>
      <c r="I234" s="56">
        <f t="shared" si="7"/>
        <v>0</v>
      </c>
      <c r="J234" s="54">
        <f>ROUND(H234*报价汇总表8!$C$8,2)</f>
        <v>0</v>
      </c>
      <c r="K234" s="56"/>
      <c r="L234" s="53"/>
    </row>
    <row r="235" ht="20.1" customHeight="1" spans="1:12">
      <c r="A235" s="38" t="s">
        <v>722</v>
      </c>
      <c r="B235" s="39" t="s">
        <v>723</v>
      </c>
      <c r="C235" s="40" t="s">
        <v>724</v>
      </c>
      <c r="D235" s="40"/>
      <c r="E235" s="36" t="s">
        <v>33</v>
      </c>
      <c r="F235" s="37">
        <v>0</v>
      </c>
      <c r="G235" s="42">
        <v>0</v>
      </c>
      <c r="H235" s="41">
        <f t="shared" si="6"/>
        <v>0</v>
      </c>
      <c r="I235" s="56">
        <f t="shared" si="7"/>
        <v>0</v>
      </c>
      <c r="J235" s="54">
        <f>ROUND(H235*报价汇总表8!$C$8,2)</f>
        <v>0</v>
      </c>
      <c r="K235" s="56"/>
      <c r="L235" s="53"/>
    </row>
    <row r="236" ht="20.1" customHeight="1" spans="1:12">
      <c r="A236" s="38" t="s">
        <v>45</v>
      </c>
      <c r="B236" s="39" t="s">
        <v>725</v>
      </c>
      <c r="C236" s="40" t="s">
        <v>726</v>
      </c>
      <c r="D236" s="40"/>
      <c r="E236" s="36" t="s">
        <v>33</v>
      </c>
      <c r="F236" s="37">
        <v>0</v>
      </c>
      <c r="G236" s="42">
        <v>0</v>
      </c>
      <c r="H236" s="41">
        <f t="shared" si="6"/>
        <v>0</v>
      </c>
      <c r="I236" s="56">
        <f t="shared" si="7"/>
        <v>0</v>
      </c>
      <c r="J236" s="54">
        <f>ROUND(H236*报价汇总表8!$C$8,2)</f>
        <v>0</v>
      </c>
      <c r="K236" s="56"/>
      <c r="L236" s="53"/>
    </row>
    <row r="237" ht="50.1" customHeight="1" spans="1:12">
      <c r="A237" s="38" t="s">
        <v>61</v>
      </c>
      <c r="B237" s="39" t="s">
        <v>727</v>
      </c>
      <c r="C237" s="40" t="s">
        <v>728</v>
      </c>
      <c r="D237" s="40" t="s">
        <v>729</v>
      </c>
      <c r="E237" s="36" t="s">
        <v>57</v>
      </c>
      <c r="F237" s="37">
        <v>0</v>
      </c>
      <c r="G237" s="42">
        <v>271.9508882532</v>
      </c>
      <c r="H237" s="41">
        <f t="shared" si="6"/>
        <v>271.95</v>
      </c>
      <c r="I237" s="56">
        <f t="shared" si="7"/>
        <v>0</v>
      </c>
      <c r="J237" s="54">
        <f>ROUND(H237*报价汇总表8!$C$8,2)</f>
        <v>0</v>
      </c>
      <c r="K237" s="56"/>
      <c r="L237" s="53" t="s">
        <v>730</v>
      </c>
    </row>
    <row r="238" ht="50.1" customHeight="1" spans="1:12">
      <c r="A238" s="38" t="s">
        <v>66</v>
      </c>
      <c r="B238" s="39" t="s">
        <v>731</v>
      </c>
      <c r="C238" s="40" t="s">
        <v>732</v>
      </c>
      <c r="D238" s="40" t="s">
        <v>729</v>
      </c>
      <c r="E238" s="36" t="s">
        <v>57</v>
      </c>
      <c r="F238" s="37">
        <v>120</v>
      </c>
      <c r="G238" s="42">
        <v>314.7418617612</v>
      </c>
      <c r="H238" s="41">
        <f t="shared" si="6"/>
        <v>314.74</v>
      </c>
      <c r="I238" s="56">
        <f t="shared" si="7"/>
        <v>37769</v>
      </c>
      <c r="J238" s="57"/>
      <c r="K238" s="56">
        <f>ROUND(F238*J238,0)</f>
        <v>0</v>
      </c>
      <c r="L238" s="53" t="s">
        <v>730</v>
      </c>
    </row>
    <row r="239" ht="50.1" customHeight="1" spans="1:12">
      <c r="A239" s="38" t="s">
        <v>372</v>
      </c>
      <c r="B239" s="39" t="s">
        <v>733</v>
      </c>
      <c r="C239" s="40" t="s">
        <v>734</v>
      </c>
      <c r="D239" s="40" t="s">
        <v>729</v>
      </c>
      <c r="E239" s="36" t="s">
        <v>57</v>
      </c>
      <c r="F239" s="37">
        <v>0</v>
      </c>
      <c r="G239" s="42">
        <v>271.9497115836</v>
      </c>
      <c r="H239" s="41">
        <f t="shared" si="6"/>
        <v>271.95</v>
      </c>
      <c r="I239" s="56">
        <f t="shared" si="7"/>
        <v>0</v>
      </c>
      <c r="J239" s="54">
        <f>ROUND(H239*报价汇总表8!$C$8,2)</f>
        <v>0</v>
      </c>
      <c r="K239" s="56"/>
      <c r="L239" s="53" t="s">
        <v>735</v>
      </c>
    </row>
    <row r="240" ht="50.1" customHeight="1" spans="1:12">
      <c r="A240" s="38" t="s">
        <v>376</v>
      </c>
      <c r="B240" s="39" t="s">
        <v>736</v>
      </c>
      <c r="C240" s="40" t="s">
        <v>737</v>
      </c>
      <c r="D240" s="40" t="s">
        <v>729</v>
      </c>
      <c r="E240" s="36" t="s">
        <v>57</v>
      </c>
      <c r="F240" s="37">
        <v>168</v>
      </c>
      <c r="G240" s="42">
        <v>314.7450037112</v>
      </c>
      <c r="H240" s="41">
        <f t="shared" si="6"/>
        <v>314.75</v>
      </c>
      <c r="I240" s="56">
        <f t="shared" si="7"/>
        <v>52878</v>
      </c>
      <c r="J240" s="57"/>
      <c r="K240" s="56">
        <f>ROUND(F240*J240,0)</f>
        <v>0</v>
      </c>
      <c r="L240" s="53" t="s">
        <v>735</v>
      </c>
    </row>
    <row r="241" ht="50.1" customHeight="1" spans="1:12">
      <c r="A241" s="38" t="s">
        <v>49</v>
      </c>
      <c r="B241" s="39" t="s">
        <v>738</v>
      </c>
      <c r="C241" s="40" t="s">
        <v>739</v>
      </c>
      <c r="D241" s="40" t="s">
        <v>729</v>
      </c>
      <c r="E241" s="36" t="s">
        <v>57</v>
      </c>
      <c r="F241" s="37">
        <v>0</v>
      </c>
      <c r="G241" s="42">
        <v>678.54</v>
      </c>
      <c r="H241" s="41">
        <f t="shared" si="6"/>
        <v>678.54</v>
      </c>
      <c r="I241" s="56">
        <f t="shared" si="7"/>
        <v>0</v>
      </c>
      <c r="J241" s="54">
        <f>ROUND(H241*报价汇总表8!$C$8,2)</f>
        <v>0</v>
      </c>
      <c r="K241" s="56"/>
      <c r="L241" s="53"/>
    </row>
    <row r="242" ht="30" customHeight="1" spans="1:12">
      <c r="A242" s="38" t="s">
        <v>740</v>
      </c>
      <c r="B242" s="39" t="s">
        <v>741</v>
      </c>
      <c r="C242" s="40" t="s">
        <v>742</v>
      </c>
      <c r="D242" s="40"/>
      <c r="E242" s="36" t="s">
        <v>33</v>
      </c>
      <c r="F242" s="37">
        <v>0</v>
      </c>
      <c r="G242" s="42">
        <v>0</v>
      </c>
      <c r="H242" s="41">
        <f t="shared" si="6"/>
        <v>0</v>
      </c>
      <c r="I242" s="56">
        <f t="shared" si="7"/>
        <v>0</v>
      </c>
      <c r="J242" s="54">
        <f>ROUND(H242*报价汇总表8!$C$8,2)</f>
        <v>0</v>
      </c>
      <c r="K242" s="56"/>
      <c r="L242" s="53"/>
    </row>
    <row r="243" ht="60" customHeight="1" spans="1:12">
      <c r="A243" s="38" t="s">
        <v>45</v>
      </c>
      <c r="B243" s="39" t="s">
        <v>743</v>
      </c>
      <c r="C243" s="40" t="s">
        <v>744</v>
      </c>
      <c r="D243" s="40" t="s">
        <v>745</v>
      </c>
      <c r="E243" s="36" t="s">
        <v>57</v>
      </c>
      <c r="F243" s="37">
        <v>31.74</v>
      </c>
      <c r="G243" s="42">
        <v>373.474561642</v>
      </c>
      <c r="H243" s="41">
        <f t="shared" si="6"/>
        <v>373.47</v>
      </c>
      <c r="I243" s="56">
        <f t="shared" si="7"/>
        <v>11854</v>
      </c>
      <c r="J243" s="57"/>
      <c r="K243" s="56">
        <f>ROUND(F243*J243,0)</f>
        <v>0</v>
      </c>
      <c r="L243" s="53" t="s">
        <v>146</v>
      </c>
    </row>
    <row r="244" ht="60" customHeight="1" spans="1:12">
      <c r="A244" s="38" t="s">
        <v>49</v>
      </c>
      <c r="B244" s="39" t="s">
        <v>746</v>
      </c>
      <c r="C244" s="40" t="s">
        <v>747</v>
      </c>
      <c r="D244" s="40" t="s">
        <v>745</v>
      </c>
      <c r="E244" s="36" t="s">
        <v>57</v>
      </c>
      <c r="F244" s="37">
        <v>0</v>
      </c>
      <c r="G244" s="42">
        <v>431.004561642</v>
      </c>
      <c r="H244" s="41">
        <f t="shared" si="6"/>
        <v>431</v>
      </c>
      <c r="I244" s="56">
        <f t="shared" si="7"/>
        <v>0</v>
      </c>
      <c r="J244" s="54">
        <f>ROUND(H244*报价汇总表8!$C$8,2)</f>
        <v>0</v>
      </c>
      <c r="K244" s="56"/>
      <c r="L244" s="53" t="s">
        <v>146</v>
      </c>
    </row>
    <row r="245" ht="30" customHeight="1" spans="1:12">
      <c r="A245" s="38" t="s">
        <v>748</v>
      </c>
      <c r="B245" s="39" t="s">
        <v>749</v>
      </c>
      <c r="C245" s="40" t="s">
        <v>750</v>
      </c>
      <c r="D245" s="40"/>
      <c r="E245" s="36" t="s">
        <v>33</v>
      </c>
      <c r="F245" s="37">
        <v>0</v>
      </c>
      <c r="G245" s="42">
        <v>0</v>
      </c>
      <c r="H245" s="41">
        <f t="shared" si="6"/>
        <v>0</v>
      </c>
      <c r="I245" s="56">
        <f t="shared" si="7"/>
        <v>0</v>
      </c>
      <c r="J245" s="54">
        <f>ROUND(H245*报价汇总表8!$C$8,2)</f>
        <v>0</v>
      </c>
      <c r="K245" s="56"/>
      <c r="L245" s="53"/>
    </row>
    <row r="246" ht="69.95" customHeight="1" spans="1:12">
      <c r="A246" s="38" t="s">
        <v>751</v>
      </c>
      <c r="B246" s="39" t="s">
        <v>752</v>
      </c>
      <c r="C246" s="40" t="s">
        <v>753</v>
      </c>
      <c r="D246" s="40" t="s">
        <v>754</v>
      </c>
      <c r="E246" s="36" t="s">
        <v>168</v>
      </c>
      <c r="F246" s="37">
        <v>0</v>
      </c>
      <c r="G246" s="42">
        <v>6.90518</v>
      </c>
      <c r="H246" s="41">
        <f t="shared" si="6"/>
        <v>6.91</v>
      </c>
      <c r="I246" s="56">
        <f t="shared" si="7"/>
        <v>0</v>
      </c>
      <c r="J246" s="54">
        <f>ROUND(H246*报价汇总表8!$C$8,2)</f>
        <v>0</v>
      </c>
      <c r="K246" s="56"/>
      <c r="L246" s="53" t="s">
        <v>755</v>
      </c>
    </row>
    <row r="247" ht="60" customHeight="1" spans="1:12">
      <c r="A247" s="38" t="s">
        <v>756</v>
      </c>
      <c r="B247" s="39" t="s">
        <v>757</v>
      </c>
      <c r="C247" s="40" t="s">
        <v>758</v>
      </c>
      <c r="D247" s="40" t="s">
        <v>759</v>
      </c>
      <c r="E247" s="36" t="s">
        <v>57</v>
      </c>
      <c r="F247" s="37"/>
      <c r="G247" s="42">
        <v>435.499535702</v>
      </c>
      <c r="H247" s="41">
        <f t="shared" si="6"/>
        <v>435.5</v>
      </c>
      <c r="I247" s="56">
        <f t="shared" si="7"/>
        <v>0</v>
      </c>
      <c r="J247" s="54">
        <f>ROUND(H247*报价汇总表8!$C$8,2)</f>
        <v>0</v>
      </c>
      <c r="K247" s="56"/>
      <c r="L247" s="53" t="s">
        <v>608</v>
      </c>
    </row>
    <row r="248" ht="20.1" customHeight="1" spans="1:12">
      <c r="A248" s="38" t="s">
        <v>760</v>
      </c>
      <c r="B248" s="39" t="s">
        <v>761</v>
      </c>
      <c r="C248" s="40" t="s">
        <v>762</v>
      </c>
      <c r="D248" s="40"/>
      <c r="E248" s="36" t="s">
        <v>33</v>
      </c>
      <c r="F248" s="37">
        <v>0</v>
      </c>
      <c r="G248" s="42">
        <v>0</v>
      </c>
      <c r="H248" s="41">
        <f t="shared" si="6"/>
        <v>0</v>
      </c>
      <c r="I248" s="56">
        <f t="shared" si="7"/>
        <v>0</v>
      </c>
      <c r="J248" s="54">
        <f>ROUND(H248*报价汇总表8!$C$8,2)</f>
        <v>0</v>
      </c>
      <c r="K248" s="56"/>
      <c r="L248" s="53"/>
    </row>
    <row r="249" ht="60" customHeight="1" spans="1:12">
      <c r="A249" s="38" t="s">
        <v>763</v>
      </c>
      <c r="B249" s="39" t="s">
        <v>764</v>
      </c>
      <c r="C249" s="40" t="s">
        <v>765</v>
      </c>
      <c r="D249" s="40" t="s">
        <v>766</v>
      </c>
      <c r="E249" s="36" t="s">
        <v>41</v>
      </c>
      <c r="F249" s="37">
        <v>0</v>
      </c>
      <c r="G249" s="42">
        <v>115.58</v>
      </c>
      <c r="H249" s="41">
        <f t="shared" si="6"/>
        <v>115.58</v>
      </c>
      <c r="I249" s="56">
        <f t="shared" si="7"/>
        <v>0</v>
      </c>
      <c r="J249" s="54">
        <f>ROUND(H249*报价汇总表8!$C$8,2)</f>
        <v>0</v>
      </c>
      <c r="K249" s="56"/>
      <c r="L249" s="53"/>
    </row>
    <row r="250" ht="60" customHeight="1" spans="1:12">
      <c r="A250" s="38" t="s">
        <v>767</v>
      </c>
      <c r="B250" s="39" t="s">
        <v>768</v>
      </c>
      <c r="C250" s="40" t="s">
        <v>769</v>
      </c>
      <c r="D250" s="40" t="s">
        <v>770</v>
      </c>
      <c r="E250" s="36" t="s">
        <v>41</v>
      </c>
      <c r="F250" s="37">
        <v>0</v>
      </c>
      <c r="G250" s="42">
        <v>162.82</v>
      </c>
      <c r="H250" s="41">
        <f t="shared" si="6"/>
        <v>162.82</v>
      </c>
      <c r="I250" s="56">
        <f t="shared" si="7"/>
        <v>0</v>
      </c>
      <c r="J250" s="54">
        <f>ROUND(H250*报价汇总表8!$C$8,2)</f>
        <v>0</v>
      </c>
      <c r="K250" s="56"/>
      <c r="L250" s="53"/>
    </row>
    <row r="251" ht="20.1" customHeight="1" spans="1:12">
      <c r="A251" s="38" t="s">
        <v>771</v>
      </c>
      <c r="B251" s="39" t="s">
        <v>772</v>
      </c>
      <c r="C251" s="40" t="s">
        <v>773</v>
      </c>
      <c r="D251" s="40"/>
      <c r="E251" s="36" t="s">
        <v>33</v>
      </c>
      <c r="F251" s="37">
        <v>0</v>
      </c>
      <c r="G251" s="42">
        <v>0</v>
      </c>
      <c r="H251" s="41">
        <f t="shared" si="6"/>
        <v>0</v>
      </c>
      <c r="I251" s="56">
        <f t="shared" si="7"/>
        <v>0</v>
      </c>
      <c r="J251" s="54">
        <f>ROUND(H251*报价汇总表8!$C$8,2)</f>
        <v>0</v>
      </c>
      <c r="K251" s="56"/>
      <c r="L251" s="53"/>
    </row>
    <row r="252" ht="60" customHeight="1" spans="1:12">
      <c r="A252" s="38" t="s">
        <v>774</v>
      </c>
      <c r="B252" s="39" t="s">
        <v>775</v>
      </c>
      <c r="C252" s="40" t="s">
        <v>776</v>
      </c>
      <c r="D252" s="40" t="s">
        <v>777</v>
      </c>
      <c r="E252" s="36" t="s">
        <v>57</v>
      </c>
      <c r="F252" s="37">
        <v>0</v>
      </c>
      <c r="G252" s="42">
        <v>312.14</v>
      </c>
      <c r="H252" s="41">
        <f t="shared" si="6"/>
        <v>312.14</v>
      </c>
      <c r="I252" s="56">
        <f t="shared" si="7"/>
        <v>0</v>
      </c>
      <c r="J252" s="54">
        <f>ROUND(H252*报价汇总表8!$C$8,2)</f>
        <v>0</v>
      </c>
      <c r="K252" s="56"/>
      <c r="L252" s="53"/>
    </row>
    <row r="253" ht="60" customHeight="1" spans="1:12">
      <c r="A253" s="38" t="s">
        <v>778</v>
      </c>
      <c r="B253" s="39" t="s">
        <v>779</v>
      </c>
      <c r="C253" s="40" t="s">
        <v>780</v>
      </c>
      <c r="D253" s="40" t="s">
        <v>777</v>
      </c>
      <c r="E253" s="36" t="s">
        <v>57</v>
      </c>
      <c r="F253" s="37">
        <v>0</v>
      </c>
      <c r="G253" s="42">
        <v>186.38</v>
      </c>
      <c r="H253" s="41">
        <f t="shared" si="6"/>
        <v>186.38</v>
      </c>
      <c r="I253" s="56">
        <f t="shared" si="7"/>
        <v>0</v>
      </c>
      <c r="J253" s="54">
        <f>ROUND(H253*报价汇总表8!$C$8,2)</f>
        <v>0</v>
      </c>
      <c r="K253" s="56"/>
      <c r="L253" s="53"/>
    </row>
    <row r="254" ht="39.95" customHeight="1" spans="1:12">
      <c r="A254" s="38" t="s">
        <v>781</v>
      </c>
      <c r="B254" s="39" t="s">
        <v>782</v>
      </c>
      <c r="C254" s="40" t="s">
        <v>783</v>
      </c>
      <c r="D254" s="40" t="s">
        <v>279</v>
      </c>
      <c r="E254" s="36" t="s">
        <v>57</v>
      </c>
      <c r="F254" s="37">
        <v>0</v>
      </c>
      <c r="G254" s="42">
        <v>86.8</v>
      </c>
      <c r="H254" s="41">
        <f t="shared" si="6"/>
        <v>86.8</v>
      </c>
      <c r="I254" s="56">
        <f t="shared" si="7"/>
        <v>0</v>
      </c>
      <c r="J254" s="54">
        <f>ROUND(H254*报价汇总表8!$C$8,2)</f>
        <v>0</v>
      </c>
      <c r="K254" s="56"/>
      <c r="L254" s="53"/>
    </row>
    <row r="255" ht="39.95" customHeight="1" spans="1:12">
      <c r="A255" s="38" t="s">
        <v>784</v>
      </c>
      <c r="B255" s="39" t="s">
        <v>785</v>
      </c>
      <c r="C255" s="40" t="s">
        <v>786</v>
      </c>
      <c r="D255" s="40" t="s">
        <v>787</v>
      </c>
      <c r="E255" s="36" t="s">
        <v>57</v>
      </c>
      <c r="F255" s="37">
        <v>0</v>
      </c>
      <c r="G255" s="42">
        <v>242.2</v>
      </c>
      <c r="H255" s="41">
        <f t="shared" si="6"/>
        <v>242.2</v>
      </c>
      <c r="I255" s="56">
        <f t="shared" si="7"/>
        <v>0</v>
      </c>
      <c r="J255" s="54">
        <f>ROUND(H255*报价汇总表8!$C$8,2)</f>
        <v>0</v>
      </c>
      <c r="K255" s="56"/>
      <c r="L255" s="53"/>
    </row>
    <row r="256" ht="69.95" customHeight="1" spans="1:12">
      <c r="A256" s="38" t="s">
        <v>788</v>
      </c>
      <c r="B256" s="39" t="s">
        <v>789</v>
      </c>
      <c r="C256" s="40" t="s">
        <v>790</v>
      </c>
      <c r="D256" s="40" t="s">
        <v>791</v>
      </c>
      <c r="E256" s="36" t="s">
        <v>57</v>
      </c>
      <c r="F256" s="37">
        <v>0</v>
      </c>
      <c r="G256" s="42">
        <v>162.6893749338</v>
      </c>
      <c r="H256" s="41">
        <f t="shared" si="6"/>
        <v>162.69</v>
      </c>
      <c r="I256" s="56">
        <f t="shared" si="7"/>
        <v>0</v>
      </c>
      <c r="J256" s="54">
        <f>ROUND(H256*报价汇总表8!$C$8,2)</f>
        <v>0</v>
      </c>
      <c r="K256" s="56"/>
      <c r="L256" s="53" t="s">
        <v>146</v>
      </c>
    </row>
    <row r="257" ht="69.95" customHeight="1" spans="1:12">
      <c r="A257" s="38" t="s">
        <v>792</v>
      </c>
      <c r="B257" s="39" t="s">
        <v>793</v>
      </c>
      <c r="C257" s="40" t="s">
        <v>794</v>
      </c>
      <c r="D257" s="40" t="s">
        <v>791</v>
      </c>
      <c r="E257" s="36" t="s">
        <v>57</v>
      </c>
      <c r="F257" s="37">
        <v>0</v>
      </c>
      <c r="G257" s="42">
        <v>162.732248240784</v>
      </c>
      <c r="H257" s="41">
        <f t="shared" si="6"/>
        <v>162.73</v>
      </c>
      <c r="I257" s="56">
        <f t="shared" si="7"/>
        <v>0</v>
      </c>
      <c r="J257" s="54">
        <f>ROUND(H257*报价汇总表8!$C$8,2)</f>
        <v>0</v>
      </c>
      <c r="K257" s="56"/>
      <c r="L257" s="53" t="s">
        <v>437</v>
      </c>
    </row>
    <row r="258" ht="30" customHeight="1" spans="1:12">
      <c r="A258" s="38" t="s">
        <v>795</v>
      </c>
      <c r="B258" s="39" t="s">
        <v>796</v>
      </c>
      <c r="C258" s="40" t="s">
        <v>797</v>
      </c>
      <c r="D258" s="40" t="s">
        <v>798</v>
      </c>
      <c r="E258" s="36" t="s">
        <v>88</v>
      </c>
      <c r="F258" s="37">
        <v>34.5</v>
      </c>
      <c r="G258" s="42">
        <v>112.9</v>
      </c>
      <c r="H258" s="41">
        <f t="shared" si="6"/>
        <v>112.9</v>
      </c>
      <c r="I258" s="56">
        <f t="shared" si="7"/>
        <v>3895</v>
      </c>
      <c r="J258" s="57"/>
      <c r="K258" s="56">
        <f>ROUND(F258*J258,0)</f>
        <v>0</v>
      </c>
      <c r="L258" s="53"/>
    </row>
    <row r="259" ht="39.95" customHeight="1" spans="1:12">
      <c r="A259" s="38" t="s">
        <v>799</v>
      </c>
      <c r="B259" s="39" t="s">
        <v>800</v>
      </c>
      <c r="C259" s="40" t="s">
        <v>801</v>
      </c>
      <c r="D259" s="40" t="s">
        <v>802</v>
      </c>
      <c r="E259" s="36" t="s">
        <v>88</v>
      </c>
      <c r="F259" s="37">
        <v>0</v>
      </c>
      <c r="G259" s="42">
        <v>179.39506030303</v>
      </c>
      <c r="H259" s="41">
        <f t="shared" si="6"/>
        <v>179.4</v>
      </c>
      <c r="I259" s="56">
        <f t="shared" si="7"/>
        <v>0</v>
      </c>
      <c r="J259" s="54">
        <f>ROUND(H259*报价汇总表8!$C$8,2)</f>
        <v>0</v>
      </c>
      <c r="K259" s="56"/>
      <c r="L259" s="53" t="s">
        <v>803</v>
      </c>
    </row>
    <row r="260" ht="39.95" customHeight="1" spans="1:12">
      <c r="A260" s="38" t="s">
        <v>804</v>
      </c>
      <c r="B260" s="39" t="s">
        <v>805</v>
      </c>
      <c r="C260" s="40" t="s">
        <v>806</v>
      </c>
      <c r="D260" s="40" t="s">
        <v>802</v>
      </c>
      <c r="E260" s="36" t="s">
        <v>88</v>
      </c>
      <c r="F260" s="37">
        <v>0</v>
      </c>
      <c r="G260" s="42">
        <v>673.5219074666</v>
      </c>
      <c r="H260" s="41">
        <f t="shared" si="6"/>
        <v>673.52</v>
      </c>
      <c r="I260" s="56">
        <f t="shared" si="7"/>
        <v>0</v>
      </c>
      <c r="J260" s="54">
        <f>ROUND(H260*报价汇总表8!$C$8,2)</f>
        <v>0</v>
      </c>
      <c r="K260" s="56"/>
      <c r="L260" s="53" t="s">
        <v>803</v>
      </c>
    </row>
    <row r="261" ht="30" customHeight="1" spans="1:12">
      <c r="A261" s="38" t="s">
        <v>807</v>
      </c>
      <c r="B261" s="39" t="s">
        <v>808</v>
      </c>
      <c r="C261" s="40" t="s">
        <v>809</v>
      </c>
      <c r="D261" s="40" t="s">
        <v>810</v>
      </c>
      <c r="E261" s="36" t="s">
        <v>57</v>
      </c>
      <c r="F261" s="37">
        <v>0</v>
      </c>
      <c r="G261" s="42">
        <v>11.3705564019999</v>
      </c>
      <c r="H261" s="41">
        <f t="shared" si="6"/>
        <v>11.37</v>
      </c>
      <c r="I261" s="56">
        <f t="shared" si="7"/>
        <v>0</v>
      </c>
      <c r="J261" s="54">
        <f>ROUND(H261*报价汇总表8!$C$8,2)</f>
        <v>0</v>
      </c>
      <c r="K261" s="56"/>
      <c r="L261" s="53" t="s">
        <v>614</v>
      </c>
    </row>
    <row r="262" ht="30" customHeight="1" spans="1:12">
      <c r="A262" s="38" t="s">
        <v>811</v>
      </c>
      <c r="B262" s="39" t="s">
        <v>812</v>
      </c>
      <c r="C262" s="40" t="s">
        <v>813</v>
      </c>
      <c r="D262" s="40" t="s">
        <v>810</v>
      </c>
      <c r="E262" s="36" t="s">
        <v>57</v>
      </c>
      <c r="F262" s="37">
        <v>0</v>
      </c>
      <c r="G262" s="42">
        <v>11.3687815506</v>
      </c>
      <c r="H262" s="41">
        <f t="shared" si="6"/>
        <v>11.37</v>
      </c>
      <c r="I262" s="56">
        <f t="shared" si="7"/>
        <v>0</v>
      </c>
      <c r="J262" s="54">
        <f>ROUND(H262*报价汇总表8!$C$8,2)</f>
        <v>0</v>
      </c>
      <c r="K262" s="56"/>
      <c r="L262" s="53" t="s">
        <v>814</v>
      </c>
    </row>
    <row r="263" ht="69.95" customHeight="1" spans="1:12">
      <c r="A263" s="38" t="s">
        <v>815</v>
      </c>
      <c r="B263" s="39" t="s">
        <v>816</v>
      </c>
      <c r="C263" s="40" t="s">
        <v>817</v>
      </c>
      <c r="D263" s="40" t="s">
        <v>810</v>
      </c>
      <c r="E263" s="36" t="s">
        <v>57</v>
      </c>
      <c r="F263" s="37">
        <v>0</v>
      </c>
      <c r="G263" s="42">
        <v>35.5312244352</v>
      </c>
      <c r="H263" s="41">
        <f>ROUND(G263,2)</f>
        <v>35.53</v>
      </c>
      <c r="I263" s="56">
        <f t="shared" ref="I263" si="8">ROUND(F263*H263,0)</f>
        <v>0</v>
      </c>
      <c r="J263" s="54">
        <f>ROUND(H263*报价汇总表8!$C$8,2)</f>
        <v>0</v>
      </c>
      <c r="K263" s="56"/>
      <c r="L263" s="53" t="s">
        <v>706</v>
      </c>
    </row>
    <row r="264" s="6" customFormat="1" ht="24" customHeight="1" spans="1:12">
      <c r="A264" s="59"/>
      <c r="B264" s="60" t="s">
        <v>818</v>
      </c>
      <c r="C264" s="61"/>
      <c r="D264" s="61"/>
      <c r="E264" s="62"/>
      <c r="F264" s="63"/>
      <c r="G264" s="62"/>
      <c r="H264" s="62"/>
      <c r="I264" s="64">
        <f>SUM(I5:I263)</f>
        <v>2807630</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17 J25 J33 J34 J35 J48 J57 J58 J69 J70 J71 J77 J87 J108 J111 J116 J117 J118 J151 J157 J158 J170 J171 J174 J185 J198 J199 J200 J206 J220 J227 J228 J238 J239 J240 J243 J258 J7:J13 J14:J16 J18:J21 J22:J24 J26:J28 J29:J32 J36:J37 J38:J42 J43:J45 J46:J47 J49:J50 J51:J52 J53:J56 J59:J68 J72:J76 J78:J82 J83:J84 J85:J86 J88:J89 J90:J91 J92:J107 J109:J110 J112:J115 J119:J131 J132:J133 J134:J140 J141:J142 J143:J150 J152:J156 J159:J160 J161:J163 J164:J165 J166:J167 J168:J169 J172:J173 J175:J184 J186:J192 J193:J194 J195:J197 J201:J205 J207:J219 J221:J226 J229:J230 J231:J237 J241:J242 J244:J257 J259: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13:J257 J259:J263" unlockedFormula="1"/>
  </ignoredError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F14" sqref="F14"/>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829</v>
      </c>
      <c r="B2" s="70"/>
      <c r="C2" s="70"/>
      <c r="D2" s="70"/>
      <c r="E2" s="70"/>
    </row>
    <row r="3" ht="39.95" customHeight="1" spans="1:5">
      <c r="A3" s="71" t="s">
        <v>7</v>
      </c>
      <c r="B3" s="72" t="s">
        <v>8</v>
      </c>
      <c r="C3" s="73" t="s">
        <v>9</v>
      </c>
      <c r="D3" s="74" t="s">
        <v>10</v>
      </c>
      <c r="E3" s="75" t="s">
        <v>11</v>
      </c>
    </row>
    <row r="4" ht="39.95" customHeight="1" spans="1:5">
      <c r="A4" s="76">
        <v>1</v>
      </c>
      <c r="B4" s="77" t="s">
        <v>12</v>
      </c>
      <c r="C4" s="78">
        <f>'9-邵阳'!I264</f>
        <v>2933549</v>
      </c>
      <c r="D4" s="78">
        <f>'9-邵阳'!K264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2933549</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87" activePane="bottomLeft" state="frozen"/>
      <selection/>
      <selection pane="bottomLeft" activeCell="J188" sqref="J188"/>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92" customFormat="1" ht="30" customHeight="1" spans="1:12">
      <c r="A2" s="93"/>
      <c r="B2" s="94" t="s">
        <v>829</v>
      </c>
      <c r="C2" s="94"/>
      <c r="D2" s="94"/>
      <c r="E2" s="94"/>
      <c r="F2" s="94"/>
      <c r="G2" s="94"/>
      <c r="H2" s="94"/>
      <c r="I2" s="94"/>
      <c r="J2" s="95"/>
      <c r="K2" s="94"/>
      <c r="L2" s="94"/>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ROUND(H7*报价汇总表9!$C$8,2)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ROUND(H8*报价汇总表9!$C$8,2)</f>
        <v>0</v>
      </c>
      <c r="K8" s="56"/>
      <c r="L8" s="53"/>
    </row>
    <row r="9" ht="60" customHeight="1" spans="1:12">
      <c r="A9" s="38" t="s">
        <v>45</v>
      </c>
      <c r="B9" s="39" t="s">
        <v>46</v>
      </c>
      <c r="C9" s="40" t="s">
        <v>47</v>
      </c>
      <c r="D9" s="40" t="s">
        <v>48</v>
      </c>
      <c r="E9" s="36" t="s">
        <v>41</v>
      </c>
      <c r="F9" s="37"/>
      <c r="G9" s="42">
        <v>2.27</v>
      </c>
      <c r="H9" s="41">
        <f t="shared" si="0"/>
        <v>2.27</v>
      </c>
      <c r="I9" s="56">
        <f t="shared" si="1"/>
        <v>0</v>
      </c>
      <c r="J9" s="54">
        <f>ROUND(H9*报价汇总表9!$C$8,2)</f>
        <v>0</v>
      </c>
      <c r="K9" s="56"/>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ROUND(H10*报价汇总表9!$C$8,2)</f>
        <v>0</v>
      </c>
      <c r="K10" s="56"/>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ROUND(H11*报价汇总表9!$C$8,2)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ROUND(H12*报价汇总表9!$C$8,2)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ROUND(H13*报价汇总表9!$C$8,2)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ROUND(H14*报价汇总表9!$C$8,2)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ROUND(H15*报价汇总表9!$C$8,2)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ROUND(H16*报价汇总表9!$C$8,2)</f>
        <v>0</v>
      </c>
      <c r="K16" s="56"/>
      <c r="L16" s="53"/>
    </row>
    <row r="17" ht="39.95" customHeight="1" spans="1:12">
      <c r="A17" s="38" t="s">
        <v>45</v>
      </c>
      <c r="B17" s="39" t="s">
        <v>75</v>
      </c>
      <c r="C17" s="40" t="s">
        <v>76</v>
      </c>
      <c r="D17" s="40" t="s">
        <v>77</v>
      </c>
      <c r="E17" s="36" t="s">
        <v>41</v>
      </c>
      <c r="F17" s="37">
        <v>31.92</v>
      </c>
      <c r="G17" s="42">
        <v>24.68</v>
      </c>
      <c r="H17" s="41">
        <f t="shared" si="0"/>
        <v>24.68</v>
      </c>
      <c r="I17" s="56">
        <f t="shared" si="1"/>
        <v>788</v>
      </c>
      <c r="J17" s="57"/>
      <c r="K17" s="56">
        <f>ROUND(F17*J17,0)</f>
        <v>0</v>
      </c>
      <c r="L17" s="53"/>
    </row>
    <row r="18" ht="39.95" customHeight="1" spans="1:12">
      <c r="A18" s="38" t="s">
        <v>49</v>
      </c>
      <c r="B18" s="39" t="s">
        <v>78</v>
      </c>
      <c r="C18" s="40" t="s">
        <v>79</v>
      </c>
      <c r="D18" s="40" t="s">
        <v>77</v>
      </c>
      <c r="E18" s="36" t="s">
        <v>41</v>
      </c>
      <c r="F18" s="37"/>
      <c r="G18" s="42">
        <v>10.58</v>
      </c>
      <c r="H18" s="41">
        <f t="shared" si="0"/>
        <v>10.58</v>
      </c>
      <c r="I18" s="56">
        <f t="shared" si="1"/>
        <v>0</v>
      </c>
      <c r="J18" s="54">
        <f>ROUND(H18*报价汇总表9!$C$8,2)</f>
        <v>0</v>
      </c>
      <c r="K18" s="56"/>
      <c r="L18" s="53"/>
    </row>
    <row r="19" ht="30" customHeight="1" spans="1:12">
      <c r="A19" s="38" t="s">
        <v>80</v>
      </c>
      <c r="B19" s="39" t="s">
        <v>81</v>
      </c>
      <c r="C19" s="40" t="s">
        <v>82</v>
      </c>
      <c r="D19" s="40" t="s">
        <v>83</v>
      </c>
      <c r="E19" s="36" t="s">
        <v>41</v>
      </c>
      <c r="F19" s="37"/>
      <c r="G19" s="42">
        <v>12.91</v>
      </c>
      <c r="H19" s="41">
        <f t="shared" si="0"/>
        <v>12.91</v>
      </c>
      <c r="I19" s="56">
        <f t="shared" si="1"/>
        <v>0</v>
      </c>
      <c r="J19" s="54">
        <f>ROUND(H19*报价汇总表9!$C$8,2)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ROUND(H20*报价汇总表9!$C$8,2)</f>
        <v>0</v>
      </c>
      <c r="K20" s="56"/>
      <c r="L20" s="53"/>
    </row>
    <row r="21" ht="60" customHeight="1" spans="1:12">
      <c r="A21" s="38" t="s">
        <v>89</v>
      </c>
      <c r="B21" s="39" t="s">
        <v>90</v>
      </c>
      <c r="C21" s="40" t="s">
        <v>91</v>
      </c>
      <c r="D21" s="40" t="s">
        <v>92</v>
      </c>
      <c r="E21" s="36" t="s">
        <v>57</v>
      </c>
      <c r="F21" s="37"/>
      <c r="G21" s="42">
        <v>441</v>
      </c>
      <c r="H21" s="41">
        <f t="shared" si="0"/>
        <v>441</v>
      </c>
      <c r="I21" s="56">
        <f t="shared" si="1"/>
        <v>0</v>
      </c>
      <c r="J21" s="54">
        <f>ROUND(H21*报价汇总表9!$C$8,2)</f>
        <v>0</v>
      </c>
      <c r="K21" s="56"/>
      <c r="L21" s="53"/>
    </row>
    <row r="22" ht="39.95" customHeight="1" spans="1:12">
      <c r="A22" s="38" t="s">
        <v>93</v>
      </c>
      <c r="B22" s="39" t="s">
        <v>94</v>
      </c>
      <c r="C22" s="40" t="s">
        <v>95</v>
      </c>
      <c r="D22" s="40" t="s">
        <v>96</v>
      </c>
      <c r="E22" s="36" t="s">
        <v>57</v>
      </c>
      <c r="F22" s="37">
        <v>42</v>
      </c>
      <c r="G22" s="42">
        <v>276.17049818</v>
      </c>
      <c r="H22" s="41">
        <f t="shared" si="0"/>
        <v>276.17</v>
      </c>
      <c r="I22" s="56">
        <f t="shared" si="1"/>
        <v>11599</v>
      </c>
      <c r="J22" s="57"/>
      <c r="K22" s="56">
        <f>ROUND(F22*J22,0)</f>
        <v>0</v>
      </c>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ROUND(H23*报价汇总表9!$C$8,2)</f>
        <v>0</v>
      </c>
      <c r="K23" s="56"/>
      <c r="L23" s="53"/>
    </row>
    <row r="24" ht="30" customHeight="1" spans="1:12">
      <c r="A24" s="38" t="s">
        <v>102</v>
      </c>
      <c r="B24" s="39" t="s">
        <v>103</v>
      </c>
      <c r="C24" s="40" t="s">
        <v>104</v>
      </c>
      <c r="D24" s="40" t="s">
        <v>105</v>
      </c>
      <c r="E24" s="36" t="s">
        <v>57</v>
      </c>
      <c r="F24" s="37"/>
      <c r="G24" s="42">
        <v>81.0802321606</v>
      </c>
      <c r="H24" s="41">
        <f t="shared" si="0"/>
        <v>81.08</v>
      </c>
      <c r="I24" s="56">
        <f t="shared" si="1"/>
        <v>0</v>
      </c>
      <c r="J24" s="54">
        <f>ROUND(H24*报价汇总表9!$C$8,2)</f>
        <v>0</v>
      </c>
      <c r="K24" s="56"/>
      <c r="L24" s="53" t="s">
        <v>106</v>
      </c>
    </row>
    <row r="25" ht="20.1" customHeight="1" spans="1:12">
      <c r="A25" s="38" t="s">
        <v>107</v>
      </c>
      <c r="B25" s="39" t="s">
        <v>108</v>
      </c>
      <c r="C25" s="40" t="s">
        <v>109</v>
      </c>
      <c r="D25" s="40" t="s">
        <v>109</v>
      </c>
      <c r="E25" s="36" t="s">
        <v>57</v>
      </c>
      <c r="F25" s="37">
        <v>16</v>
      </c>
      <c r="G25" s="42">
        <v>378.47</v>
      </c>
      <c r="H25" s="41">
        <f t="shared" si="0"/>
        <v>378.47</v>
      </c>
      <c r="I25" s="56">
        <f t="shared" si="1"/>
        <v>6056</v>
      </c>
      <c r="J25" s="57"/>
      <c r="K25" s="56">
        <f>ROUND(F25*J25,0)</f>
        <v>0</v>
      </c>
      <c r="L25" s="53"/>
    </row>
    <row r="26" ht="30" customHeight="1" spans="1:12">
      <c r="A26" s="38" t="s">
        <v>110</v>
      </c>
      <c r="B26" s="39" t="s">
        <v>111</v>
      </c>
      <c r="C26" s="40" t="s">
        <v>112</v>
      </c>
      <c r="D26" s="40" t="s">
        <v>105</v>
      </c>
      <c r="E26" s="36" t="s">
        <v>57</v>
      </c>
      <c r="F26" s="37"/>
      <c r="G26" s="42">
        <v>81.0792707614</v>
      </c>
      <c r="H26" s="41">
        <f t="shared" si="0"/>
        <v>81.08</v>
      </c>
      <c r="I26" s="56">
        <f t="shared" si="1"/>
        <v>0</v>
      </c>
      <c r="J26" s="54">
        <f>ROUND(H26*报价汇总表9!$C$8,2)</f>
        <v>0</v>
      </c>
      <c r="K26" s="56"/>
      <c r="L26" s="53" t="s">
        <v>113</v>
      </c>
    </row>
    <row r="27" ht="30" customHeight="1" spans="1:12">
      <c r="A27" s="38" t="s">
        <v>114</v>
      </c>
      <c r="B27" s="39" t="s">
        <v>115</v>
      </c>
      <c r="C27" s="40" t="s">
        <v>116</v>
      </c>
      <c r="D27" s="40" t="s">
        <v>105</v>
      </c>
      <c r="E27" s="36" t="s">
        <v>57</v>
      </c>
      <c r="F27" s="37"/>
      <c r="G27" s="42">
        <v>81.079650485</v>
      </c>
      <c r="H27" s="41">
        <f t="shared" si="0"/>
        <v>81.08</v>
      </c>
      <c r="I27" s="56">
        <f t="shared" si="1"/>
        <v>0</v>
      </c>
      <c r="J27" s="54">
        <f>ROUND(H27*报价汇总表9!$C$8,2)</f>
        <v>0</v>
      </c>
      <c r="K27" s="56"/>
      <c r="L27" s="53" t="s">
        <v>117</v>
      </c>
    </row>
    <row r="28" ht="30" customHeight="1" spans="1:12">
      <c r="A28" s="38" t="s">
        <v>118</v>
      </c>
      <c r="B28" s="39" t="s">
        <v>119</v>
      </c>
      <c r="C28" s="40" t="s">
        <v>120</v>
      </c>
      <c r="D28" s="40" t="s">
        <v>105</v>
      </c>
      <c r="E28" s="36" t="s">
        <v>57</v>
      </c>
      <c r="F28" s="37"/>
      <c r="G28" s="42">
        <v>81.0784367815</v>
      </c>
      <c r="H28" s="41">
        <f t="shared" si="0"/>
        <v>81.08</v>
      </c>
      <c r="I28" s="56">
        <f t="shared" si="1"/>
        <v>0</v>
      </c>
      <c r="J28" s="54">
        <f>ROUND(H28*报价汇总表9!$C$8,2)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ROUND(H29*报价汇总表9!$C$8,2)</f>
        <v>0</v>
      </c>
      <c r="K29" s="56"/>
      <c r="L29" s="53"/>
    </row>
    <row r="30" ht="39.95" customHeight="1" spans="1:12">
      <c r="A30" s="38" t="s">
        <v>125</v>
      </c>
      <c r="B30" s="39" t="s">
        <v>126</v>
      </c>
      <c r="C30" s="40" t="s">
        <v>127</v>
      </c>
      <c r="D30" s="40" t="s">
        <v>128</v>
      </c>
      <c r="E30" s="36" t="s">
        <v>57</v>
      </c>
      <c r="F30" s="37"/>
      <c r="G30" s="42">
        <v>325.698</v>
      </c>
      <c r="H30" s="41">
        <f t="shared" si="0"/>
        <v>325.7</v>
      </c>
      <c r="I30" s="56">
        <f t="shared" si="1"/>
        <v>0</v>
      </c>
      <c r="J30" s="54">
        <f>ROUND(H30*报价汇总表9!$C$8,2)</f>
        <v>0</v>
      </c>
      <c r="K30" s="56"/>
      <c r="L30" s="53"/>
    </row>
    <row r="31" ht="39.95" customHeight="1" spans="1:12">
      <c r="A31" s="38" t="s">
        <v>129</v>
      </c>
      <c r="B31" s="39" t="s">
        <v>130</v>
      </c>
      <c r="C31" s="40" t="s">
        <v>131</v>
      </c>
      <c r="D31" s="40" t="s">
        <v>128</v>
      </c>
      <c r="E31" s="36" t="s">
        <v>57</v>
      </c>
      <c r="F31" s="37"/>
      <c r="G31" s="42">
        <v>313.766</v>
      </c>
      <c r="H31" s="41">
        <f t="shared" si="0"/>
        <v>313.77</v>
      </c>
      <c r="I31" s="56">
        <f t="shared" si="1"/>
        <v>0</v>
      </c>
      <c r="J31" s="54">
        <f>ROUND(H31*报价汇总表9!$C$8,2)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ROUND(H32*报价汇总表9!$C$8,2)</f>
        <v>0</v>
      </c>
      <c r="K32" s="56"/>
      <c r="L32" s="53"/>
    </row>
    <row r="33" ht="30" customHeight="1" spans="1:12">
      <c r="A33" s="38" t="s">
        <v>135</v>
      </c>
      <c r="B33" s="39" t="s">
        <v>136</v>
      </c>
      <c r="C33" s="40" t="s">
        <v>137</v>
      </c>
      <c r="D33" s="40" t="s">
        <v>138</v>
      </c>
      <c r="E33" s="36" t="s">
        <v>57</v>
      </c>
      <c r="F33" s="37">
        <v>408</v>
      </c>
      <c r="G33" s="42">
        <v>108.25</v>
      </c>
      <c r="H33" s="41">
        <f t="shared" si="0"/>
        <v>108.25</v>
      </c>
      <c r="I33" s="56">
        <f t="shared" si="1"/>
        <v>44166</v>
      </c>
      <c r="J33" s="57"/>
      <c r="K33" s="56">
        <f>ROUND(F33*J33,0)</f>
        <v>0</v>
      </c>
      <c r="L33" s="53"/>
    </row>
    <row r="34" ht="30" customHeight="1" spans="1:12">
      <c r="A34" s="38" t="s">
        <v>139</v>
      </c>
      <c r="B34" s="39" t="s">
        <v>140</v>
      </c>
      <c r="C34" s="40" t="s">
        <v>141</v>
      </c>
      <c r="D34" s="40" t="s">
        <v>138</v>
      </c>
      <c r="E34" s="36" t="s">
        <v>57</v>
      </c>
      <c r="F34" s="37"/>
      <c r="G34" s="42">
        <v>120.15</v>
      </c>
      <c r="H34" s="41">
        <f t="shared" si="0"/>
        <v>120.15</v>
      </c>
      <c r="I34" s="56">
        <f t="shared" si="1"/>
        <v>0</v>
      </c>
      <c r="J34" s="54">
        <f>ROUND(H34*报价汇总表9!$C$8,2)</f>
        <v>0</v>
      </c>
      <c r="K34" s="56"/>
      <c r="L34" s="53"/>
    </row>
    <row r="35" ht="39.95" customHeight="1" spans="1:12">
      <c r="A35" s="38" t="s">
        <v>142</v>
      </c>
      <c r="B35" s="39" t="s">
        <v>143</v>
      </c>
      <c r="C35" s="40" t="s">
        <v>144</v>
      </c>
      <c r="D35" s="40" t="s">
        <v>145</v>
      </c>
      <c r="E35" s="36" t="s">
        <v>57</v>
      </c>
      <c r="F35" s="37"/>
      <c r="G35" s="42">
        <v>190.0130402835</v>
      </c>
      <c r="H35" s="41">
        <f t="shared" si="0"/>
        <v>190.01</v>
      </c>
      <c r="I35" s="56">
        <f t="shared" si="1"/>
        <v>0</v>
      </c>
      <c r="J35" s="54">
        <f>ROUND(H35*报价汇总表9!$C$8,2)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ROUND(H36*报价汇总表9!$C$8,2)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ROUND(H37*报价汇总表9!$C$8,2)</f>
        <v>0</v>
      </c>
      <c r="K37" s="56"/>
      <c r="L37" s="53"/>
    </row>
    <row r="38" ht="39.95" customHeight="1" spans="1:12">
      <c r="A38" s="38" t="s">
        <v>154</v>
      </c>
      <c r="B38" s="39" t="s">
        <v>155</v>
      </c>
      <c r="C38" s="40" t="s">
        <v>156</v>
      </c>
      <c r="D38" s="40" t="s">
        <v>153</v>
      </c>
      <c r="E38" s="36" t="s">
        <v>57</v>
      </c>
      <c r="F38" s="37"/>
      <c r="G38" s="42">
        <v>155.66</v>
      </c>
      <c r="H38" s="41">
        <f t="shared" si="0"/>
        <v>155.66</v>
      </c>
      <c r="I38" s="56">
        <f t="shared" si="1"/>
        <v>0</v>
      </c>
      <c r="J38" s="54">
        <f>ROUND(H38*报价汇总表9!$C$8,2)</f>
        <v>0</v>
      </c>
      <c r="K38" s="56"/>
      <c r="L38" s="53"/>
    </row>
    <row r="39" ht="39.95" customHeight="1" spans="1:12">
      <c r="A39" s="38" t="s">
        <v>157</v>
      </c>
      <c r="B39" s="39" t="s">
        <v>158</v>
      </c>
      <c r="C39" s="40" t="s">
        <v>159</v>
      </c>
      <c r="D39" s="40" t="s">
        <v>153</v>
      </c>
      <c r="E39" s="36" t="s">
        <v>57</v>
      </c>
      <c r="F39" s="37">
        <v>3100</v>
      </c>
      <c r="G39" s="42">
        <v>67.03</v>
      </c>
      <c r="H39" s="41">
        <f t="shared" si="0"/>
        <v>67.03</v>
      </c>
      <c r="I39" s="56">
        <f t="shared" si="1"/>
        <v>207793</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ROUND(H40*报价汇总表9!$C$8,2)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ROUND(H41*报价汇总表9!$C$8,2)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ROUND(H42*报价汇总表9!$C$8,2)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ROUND(H43*报价汇总表9!$C$8,2)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ROUND(H44*报价汇总表9!$C$8,2)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ROUND(H45*报价汇总表9!$C$8,2)</f>
        <v>0</v>
      </c>
      <c r="K45" s="56"/>
      <c r="L45" s="53"/>
    </row>
    <row r="46" ht="69.95" customHeight="1" spans="1:12">
      <c r="A46" s="38" t="s">
        <v>61</v>
      </c>
      <c r="B46" s="39" t="s">
        <v>180</v>
      </c>
      <c r="C46" s="40" t="s">
        <v>181</v>
      </c>
      <c r="D46" s="40" t="s">
        <v>182</v>
      </c>
      <c r="E46" s="36" t="s">
        <v>57</v>
      </c>
      <c r="F46" s="37">
        <v>540</v>
      </c>
      <c r="G46" s="42">
        <v>21.64</v>
      </c>
      <c r="H46" s="41">
        <f t="shared" si="0"/>
        <v>21.64</v>
      </c>
      <c r="I46" s="56">
        <f t="shared" si="1"/>
        <v>11686</v>
      </c>
      <c r="J46" s="57"/>
      <c r="K46" s="56">
        <f>ROUND(F46*J46,0)</f>
        <v>0</v>
      </c>
      <c r="L46" s="53"/>
    </row>
    <row r="47" ht="69.95" customHeight="1" spans="1:12">
      <c r="A47" s="38" t="s">
        <v>66</v>
      </c>
      <c r="B47" s="39" t="s">
        <v>183</v>
      </c>
      <c r="C47" s="40" t="s">
        <v>184</v>
      </c>
      <c r="D47" s="40" t="s">
        <v>182</v>
      </c>
      <c r="E47" s="36" t="s">
        <v>57</v>
      </c>
      <c r="F47" s="37">
        <v>30320</v>
      </c>
      <c r="G47" s="42">
        <v>6.7</v>
      </c>
      <c r="H47" s="41">
        <f t="shared" si="0"/>
        <v>6.7</v>
      </c>
      <c r="I47" s="56">
        <f t="shared" si="1"/>
        <v>203144</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ROUND(H48*报价汇总表9!$C$8,2)</f>
        <v>0</v>
      </c>
      <c r="K48" s="56"/>
      <c r="L48" s="53"/>
    </row>
    <row r="49" ht="80.1" customHeight="1" spans="1:12">
      <c r="A49" s="38" t="s">
        <v>61</v>
      </c>
      <c r="B49" s="39" t="s">
        <v>187</v>
      </c>
      <c r="C49" s="40" t="s">
        <v>181</v>
      </c>
      <c r="D49" s="40" t="s">
        <v>188</v>
      </c>
      <c r="E49" s="36" t="s">
        <v>57</v>
      </c>
      <c r="F49" s="37">
        <v>104</v>
      </c>
      <c r="G49" s="42">
        <v>31.2</v>
      </c>
      <c r="H49" s="41">
        <f t="shared" si="0"/>
        <v>31.2</v>
      </c>
      <c r="I49" s="56">
        <f t="shared" si="1"/>
        <v>3245</v>
      </c>
      <c r="J49" s="57"/>
      <c r="K49" s="56">
        <f>ROUND(F49*J49,0)</f>
        <v>0</v>
      </c>
      <c r="L49" s="53"/>
    </row>
    <row r="50" ht="80.1" customHeight="1" spans="1:12">
      <c r="A50" s="38" t="s">
        <v>66</v>
      </c>
      <c r="B50" s="39" t="s">
        <v>189</v>
      </c>
      <c r="C50" s="40" t="s">
        <v>184</v>
      </c>
      <c r="D50" s="40" t="s">
        <v>188</v>
      </c>
      <c r="E50" s="36" t="s">
        <v>57</v>
      </c>
      <c r="F50" s="37">
        <v>3142</v>
      </c>
      <c r="G50" s="42">
        <v>18.65</v>
      </c>
      <c r="H50" s="41">
        <f t="shared" si="0"/>
        <v>18.65</v>
      </c>
      <c r="I50" s="56">
        <f t="shared" si="1"/>
        <v>58598</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ROUND(H51*报价汇总表9!$C$8,2)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ROUND(H52*报价汇总表9!$C$8,2)</f>
        <v>0</v>
      </c>
      <c r="K52" s="56"/>
      <c r="L52" s="53"/>
    </row>
    <row r="53" ht="30" customHeight="1" spans="1:12">
      <c r="A53" s="38" t="s">
        <v>45</v>
      </c>
      <c r="B53" s="39" t="s">
        <v>197</v>
      </c>
      <c r="C53" s="40" t="s">
        <v>198</v>
      </c>
      <c r="D53" s="40" t="s">
        <v>199</v>
      </c>
      <c r="E53" s="36" t="s">
        <v>200</v>
      </c>
      <c r="F53" s="37"/>
      <c r="G53" s="42">
        <v>0.98</v>
      </c>
      <c r="H53" s="41">
        <f t="shared" si="0"/>
        <v>0.98</v>
      </c>
      <c r="I53" s="56">
        <f t="shared" si="1"/>
        <v>0</v>
      </c>
      <c r="J53" s="54">
        <f>ROUND(H53*报价汇总表9!$C$8,2)</f>
        <v>0</v>
      </c>
      <c r="K53" s="56"/>
      <c r="L53" s="53"/>
    </row>
    <row r="54" ht="30" customHeight="1" spans="1:12">
      <c r="A54" s="38" t="s">
        <v>49</v>
      </c>
      <c r="B54" s="39" t="s">
        <v>201</v>
      </c>
      <c r="C54" s="40" t="s">
        <v>202</v>
      </c>
      <c r="D54" s="40" t="s">
        <v>199</v>
      </c>
      <c r="E54" s="36" t="s">
        <v>200</v>
      </c>
      <c r="F54" s="37"/>
      <c r="G54" s="42">
        <v>1.37</v>
      </c>
      <c r="H54" s="41">
        <f t="shared" si="0"/>
        <v>1.37</v>
      </c>
      <c r="I54" s="56">
        <f t="shared" si="1"/>
        <v>0</v>
      </c>
      <c r="J54" s="54">
        <f>ROUND(H54*报价汇总表9!$C$8,2)</f>
        <v>0</v>
      </c>
      <c r="K54" s="56"/>
      <c r="L54" s="53"/>
    </row>
    <row r="55" ht="20.1" customHeight="1" spans="1:12">
      <c r="A55" s="38" t="s">
        <v>203</v>
      </c>
      <c r="B55" s="39" t="s">
        <v>204</v>
      </c>
      <c r="C55" s="40" t="s">
        <v>205</v>
      </c>
      <c r="D55" s="40" t="s">
        <v>206</v>
      </c>
      <c r="E55" s="36" t="s">
        <v>57</v>
      </c>
      <c r="F55" s="37">
        <v>5480</v>
      </c>
      <c r="G55" s="42">
        <v>1.5</v>
      </c>
      <c r="H55" s="41">
        <f t="shared" si="0"/>
        <v>1.5</v>
      </c>
      <c r="I55" s="56">
        <f t="shared" si="1"/>
        <v>8220</v>
      </c>
      <c r="J55" s="57"/>
      <c r="K55" s="56">
        <f>ROUND(F55*J55,0)</f>
        <v>0</v>
      </c>
      <c r="L55" s="53"/>
    </row>
    <row r="56" ht="20.1" customHeight="1" spans="1:12">
      <c r="A56" s="38" t="s">
        <v>207</v>
      </c>
      <c r="B56" s="39" t="s">
        <v>208</v>
      </c>
      <c r="C56" s="40" t="s">
        <v>209</v>
      </c>
      <c r="D56" s="40" t="s">
        <v>210</v>
      </c>
      <c r="E56" s="36" t="s">
        <v>57</v>
      </c>
      <c r="F56" s="37">
        <v>7690</v>
      </c>
      <c r="G56" s="42">
        <v>3.7</v>
      </c>
      <c r="H56" s="41">
        <f t="shared" si="0"/>
        <v>3.7</v>
      </c>
      <c r="I56" s="56">
        <f t="shared" si="1"/>
        <v>28453</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ROUND(H57*报价汇总表9!$C$8,2)</f>
        <v>0</v>
      </c>
      <c r="K57" s="56"/>
      <c r="L57" s="53"/>
    </row>
    <row r="58" ht="60" customHeight="1" spans="1:12">
      <c r="A58" s="38" t="s">
        <v>214</v>
      </c>
      <c r="B58" s="39" t="s">
        <v>215</v>
      </c>
      <c r="C58" s="40" t="s">
        <v>216</v>
      </c>
      <c r="D58" s="40" t="s">
        <v>217</v>
      </c>
      <c r="E58" s="36" t="s">
        <v>57</v>
      </c>
      <c r="F58" s="37">
        <v>600</v>
      </c>
      <c r="G58" s="42">
        <v>7.57</v>
      </c>
      <c r="H58" s="41">
        <f t="shared" si="0"/>
        <v>7.57</v>
      </c>
      <c r="I58" s="56">
        <f t="shared" si="1"/>
        <v>4542</v>
      </c>
      <c r="J58" s="57"/>
      <c r="K58" s="56">
        <f>ROUND(F58*J58,0)</f>
        <v>0</v>
      </c>
      <c r="L58" s="53"/>
    </row>
    <row r="59" ht="69.95" customHeight="1" spans="1:12">
      <c r="A59" s="38" t="s">
        <v>218</v>
      </c>
      <c r="B59" s="39" t="s">
        <v>219</v>
      </c>
      <c r="C59" s="40" t="s">
        <v>220</v>
      </c>
      <c r="D59" s="40" t="s">
        <v>221</v>
      </c>
      <c r="E59" s="36" t="s">
        <v>57</v>
      </c>
      <c r="F59" s="37"/>
      <c r="G59" s="42">
        <v>8.75</v>
      </c>
      <c r="H59" s="41">
        <f t="shared" si="0"/>
        <v>8.75</v>
      </c>
      <c r="I59" s="56">
        <f t="shared" si="1"/>
        <v>0</v>
      </c>
      <c r="J59" s="54">
        <f>ROUND(H59*报价汇总表9!$C$8,2)</f>
        <v>0</v>
      </c>
      <c r="K59" s="56"/>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ROUND(H60*报价汇总表9!$C$8,2)</f>
        <v>0</v>
      </c>
      <c r="K60" s="56"/>
      <c r="L60" s="53"/>
    </row>
    <row r="61" ht="39.95" customHeight="1" spans="1:12">
      <c r="A61" s="38" t="s">
        <v>226</v>
      </c>
      <c r="B61" s="39" t="s">
        <v>227</v>
      </c>
      <c r="C61" s="40" t="s">
        <v>228</v>
      </c>
      <c r="D61" s="40" t="s">
        <v>229</v>
      </c>
      <c r="E61" s="36" t="s">
        <v>57</v>
      </c>
      <c r="F61" s="37"/>
      <c r="G61" s="42">
        <v>325.62</v>
      </c>
      <c r="H61" s="41">
        <f t="shared" si="0"/>
        <v>325.62</v>
      </c>
      <c r="I61" s="56">
        <f t="shared" si="1"/>
        <v>0</v>
      </c>
      <c r="J61" s="54">
        <f>ROUND(H61*报价汇总表9!$C$8,2)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ROUND(H62*报价汇总表9!$C$8,2)</f>
        <v>0</v>
      </c>
      <c r="K62" s="56"/>
      <c r="L62" s="53"/>
    </row>
    <row r="63" ht="39.95" customHeight="1" spans="1:12">
      <c r="A63" s="38" t="s">
        <v>234</v>
      </c>
      <c r="B63" s="39" t="s">
        <v>235</v>
      </c>
      <c r="C63" s="40" t="s">
        <v>236</v>
      </c>
      <c r="D63" s="40" t="s">
        <v>233</v>
      </c>
      <c r="E63" s="36" t="s">
        <v>57</v>
      </c>
      <c r="F63" s="37"/>
      <c r="G63" s="42">
        <v>76.6</v>
      </c>
      <c r="H63" s="41">
        <f t="shared" si="0"/>
        <v>76.6</v>
      </c>
      <c r="I63" s="56">
        <f t="shared" si="1"/>
        <v>0</v>
      </c>
      <c r="J63" s="54">
        <f>ROUND(H63*报价汇总表9!$C$8,2)</f>
        <v>0</v>
      </c>
      <c r="K63" s="56"/>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ROUND(H64*报价汇总表9!$C$8,2)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ROUND(H65*报价汇总表9!$C$8,2)</f>
        <v>0</v>
      </c>
      <c r="K65" s="56"/>
      <c r="L65" s="53"/>
    </row>
    <row r="66" ht="30" customHeight="1" spans="1:12">
      <c r="A66" s="38" t="s">
        <v>244</v>
      </c>
      <c r="B66" s="39" t="s">
        <v>245</v>
      </c>
      <c r="C66" s="40" t="s">
        <v>246</v>
      </c>
      <c r="D66" s="40" t="s">
        <v>247</v>
      </c>
      <c r="E66" s="36" t="s">
        <v>57</v>
      </c>
      <c r="F66" s="37">
        <v>649</v>
      </c>
      <c r="G66" s="42">
        <v>50.72</v>
      </c>
      <c r="H66" s="41">
        <f t="shared" si="0"/>
        <v>50.72</v>
      </c>
      <c r="I66" s="56">
        <f t="shared" si="1"/>
        <v>32917</v>
      </c>
      <c r="J66" s="57"/>
      <c r="K66" s="56">
        <f>ROUND(F66*J66,0)</f>
        <v>0</v>
      </c>
      <c r="L66" s="53"/>
    </row>
    <row r="67" ht="30" customHeight="1" spans="1:12">
      <c r="A67" s="38" t="s">
        <v>248</v>
      </c>
      <c r="B67" s="39" t="s">
        <v>249</v>
      </c>
      <c r="C67" s="40" t="s">
        <v>250</v>
      </c>
      <c r="D67" s="40" t="s">
        <v>247</v>
      </c>
      <c r="E67" s="36" t="s">
        <v>57</v>
      </c>
      <c r="F67" s="37"/>
      <c r="G67" s="42">
        <v>60.28</v>
      </c>
      <c r="H67" s="41">
        <f t="shared" si="0"/>
        <v>60.28</v>
      </c>
      <c r="I67" s="56">
        <f t="shared" si="1"/>
        <v>0</v>
      </c>
      <c r="J67" s="54">
        <f>ROUND(H67*报价汇总表9!$C$8,2)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ROUND(H68*报价汇总表9!$C$8,2)</f>
        <v>0</v>
      </c>
      <c r="K68" s="56"/>
      <c r="L68" s="53"/>
    </row>
    <row r="69" ht="30" customHeight="1" spans="1:12">
      <c r="A69" s="38" t="s">
        <v>254</v>
      </c>
      <c r="B69" s="39" t="s">
        <v>255</v>
      </c>
      <c r="C69" s="40" t="s">
        <v>256</v>
      </c>
      <c r="D69" s="40" t="s">
        <v>247</v>
      </c>
      <c r="E69" s="36" t="s">
        <v>57</v>
      </c>
      <c r="F69" s="37">
        <v>7000</v>
      </c>
      <c r="G69" s="42">
        <v>34.33</v>
      </c>
      <c r="H69" s="41">
        <f t="shared" si="0"/>
        <v>34.33</v>
      </c>
      <c r="I69" s="56">
        <f t="shared" si="1"/>
        <v>240310</v>
      </c>
      <c r="J69" s="57"/>
      <c r="K69" s="56">
        <f>ROUND(F69*J69,0)</f>
        <v>0</v>
      </c>
      <c r="L69" s="53"/>
    </row>
    <row r="70" ht="39.95" customHeight="1" spans="1:12">
      <c r="A70" s="38" t="s">
        <v>257</v>
      </c>
      <c r="B70" s="39" t="s">
        <v>258</v>
      </c>
      <c r="C70" s="40" t="s">
        <v>259</v>
      </c>
      <c r="D70" s="40" t="s">
        <v>247</v>
      </c>
      <c r="E70" s="36" t="s">
        <v>57</v>
      </c>
      <c r="F70" s="37">
        <v>830</v>
      </c>
      <c r="G70" s="42">
        <v>14.02</v>
      </c>
      <c r="H70" s="41">
        <f t="shared" si="0"/>
        <v>14.02</v>
      </c>
      <c r="I70" s="56">
        <f t="shared" si="1"/>
        <v>11637</v>
      </c>
      <c r="J70" s="57"/>
      <c r="K70" s="56">
        <f>ROUND(F70*J70,0)</f>
        <v>0</v>
      </c>
      <c r="L70" s="53"/>
    </row>
    <row r="71" ht="20.1" customHeight="1" spans="1:12">
      <c r="A71" s="38" t="s">
        <v>260</v>
      </c>
      <c r="B71" s="39" t="s">
        <v>261</v>
      </c>
      <c r="C71" s="40" t="s">
        <v>262</v>
      </c>
      <c r="D71" s="40" t="s">
        <v>263</v>
      </c>
      <c r="E71" s="36" t="s">
        <v>57</v>
      </c>
      <c r="F71" s="37"/>
      <c r="G71" s="42">
        <v>119.95</v>
      </c>
      <c r="H71" s="41">
        <f t="shared" ref="H71:H134" si="2">ROUND(G71,2)</f>
        <v>119.95</v>
      </c>
      <c r="I71" s="56">
        <f t="shared" ref="I71:I134" si="3">ROUND(F71*H71,0)</f>
        <v>0</v>
      </c>
      <c r="J71" s="54">
        <f>ROUND(H71*报价汇总表9!$C$8,2)</f>
        <v>0</v>
      </c>
      <c r="K71" s="56"/>
      <c r="L71" s="53"/>
    </row>
    <row r="72" ht="30" customHeight="1" spans="1:12">
      <c r="A72" s="38" t="s">
        <v>264</v>
      </c>
      <c r="B72" s="39" t="s">
        <v>265</v>
      </c>
      <c r="C72" s="40" t="s">
        <v>266</v>
      </c>
      <c r="D72" s="40" t="s">
        <v>263</v>
      </c>
      <c r="E72" s="36" t="s">
        <v>57</v>
      </c>
      <c r="F72" s="37"/>
      <c r="G72" s="42">
        <v>118.21</v>
      </c>
      <c r="H72" s="41">
        <f t="shared" si="2"/>
        <v>118.21</v>
      </c>
      <c r="I72" s="56">
        <f t="shared" si="3"/>
        <v>0</v>
      </c>
      <c r="J72" s="54">
        <f>ROUND(H72*报价汇总表9!$C$8,2)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ROUND(H73*报价汇总表9!$C$8,2)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ROUND(H74*报价汇总表9!$C$8,2)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ROUND(H75*报价汇总表9!$C$8,2)</f>
        <v>0</v>
      </c>
      <c r="K75" s="56"/>
      <c r="L75" s="53"/>
    </row>
    <row r="76" ht="39.95" customHeight="1" spans="1:12">
      <c r="A76" s="38" t="s">
        <v>45</v>
      </c>
      <c r="B76" s="39" t="s">
        <v>277</v>
      </c>
      <c r="C76" s="40" t="s">
        <v>278</v>
      </c>
      <c r="D76" s="40" t="s">
        <v>279</v>
      </c>
      <c r="E76" s="36" t="s">
        <v>57</v>
      </c>
      <c r="F76" s="37"/>
      <c r="G76" s="42">
        <v>102.64</v>
      </c>
      <c r="H76" s="41">
        <f t="shared" si="2"/>
        <v>102.64</v>
      </c>
      <c r="I76" s="56">
        <f t="shared" si="3"/>
        <v>0</v>
      </c>
      <c r="J76" s="54">
        <f>ROUND(H76*报价汇总表9!$C$8,2)</f>
        <v>0</v>
      </c>
      <c r="K76" s="56"/>
      <c r="L76" s="53"/>
    </row>
    <row r="77" ht="30" customHeight="1" spans="1:12">
      <c r="A77" s="38" t="s">
        <v>49</v>
      </c>
      <c r="B77" s="39" t="s">
        <v>280</v>
      </c>
      <c r="C77" s="40" t="s">
        <v>281</v>
      </c>
      <c r="D77" s="40" t="s">
        <v>282</v>
      </c>
      <c r="E77" s="36" t="s">
        <v>57</v>
      </c>
      <c r="F77" s="37"/>
      <c r="G77" s="42">
        <v>160.9</v>
      </c>
      <c r="H77" s="41">
        <f t="shared" si="2"/>
        <v>160.9</v>
      </c>
      <c r="I77" s="56">
        <f t="shared" si="3"/>
        <v>0</v>
      </c>
      <c r="J77" s="54">
        <f>ROUND(H77*报价汇总表9!$C$8,2)</f>
        <v>0</v>
      </c>
      <c r="K77" s="56"/>
      <c r="L77" s="53"/>
    </row>
    <row r="78" ht="30" customHeight="1" spans="1:12">
      <c r="A78" s="38" t="s">
        <v>190</v>
      </c>
      <c r="B78" s="39" t="s">
        <v>283</v>
      </c>
      <c r="C78" s="40" t="s">
        <v>284</v>
      </c>
      <c r="D78" s="40" t="s">
        <v>282</v>
      </c>
      <c r="E78" s="36" t="s">
        <v>57</v>
      </c>
      <c r="F78" s="37"/>
      <c r="G78" s="42">
        <v>120.7</v>
      </c>
      <c r="H78" s="41">
        <f t="shared" si="2"/>
        <v>120.7</v>
      </c>
      <c r="I78" s="56">
        <f t="shared" si="3"/>
        <v>0</v>
      </c>
      <c r="J78" s="54">
        <f>ROUND(H78*报价汇总表9!$C$8,2)</f>
        <v>0</v>
      </c>
      <c r="K78" s="56"/>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ROUND(H79*报价汇总表9!$C$8,2)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ROUND(H80*报价汇总表9!$C$8,2)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ROUND(H81*报价汇总表9!$C$8,2)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ROUND(H82*报价汇总表9!$C$8,2)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ROUND(H83*报价汇总表9!$C$8,2)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ROUND(H84*报价汇总表9!$C$8,2)</f>
        <v>0</v>
      </c>
      <c r="K84" s="56"/>
      <c r="L84" s="53"/>
    </row>
    <row r="85" ht="30" customHeight="1" spans="1:12">
      <c r="A85" s="38" t="s">
        <v>304</v>
      </c>
      <c r="B85" s="39" t="s">
        <v>305</v>
      </c>
      <c r="C85" s="40" t="s">
        <v>306</v>
      </c>
      <c r="D85" s="40" t="s">
        <v>298</v>
      </c>
      <c r="E85" s="36" t="s">
        <v>299</v>
      </c>
      <c r="F85" s="37"/>
      <c r="G85" s="42">
        <v>400.8</v>
      </c>
      <c r="H85" s="41">
        <f t="shared" si="2"/>
        <v>400.8</v>
      </c>
      <c r="I85" s="56">
        <f t="shared" si="3"/>
        <v>0</v>
      </c>
      <c r="J85" s="54">
        <f>ROUND(H85*报价汇总表9!$C$8,2)</f>
        <v>0</v>
      </c>
      <c r="K85" s="56"/>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ROUND(H86*报价汇总表9!$C$8,2)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ROUND(H87*报价汇总表9!$C$8,2)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ROUND(H88*报价汇总表9!$C$8,2)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ROUND(H89*报价汇总表9!$C$8,2)</f>
        <v>0</v>
      </c>
      <c r="K89" s="56"/>
      <c r="L89" s="53"/>
    </row>
    <row r="90" ht="50.1" customHeight="1" spans="1:12">
      <c r="A90" s="38" t="s">
        <v>61</v>
      </c>
      <c r="B90" s="39" t="s">
        <v>317</v>
      </c>
      <c r="C90" s="40" t="s">
        <v>318</v>
      </c>
      <c r="D90" s="40" t="s">
        <v>319</v>
      </c>
      <c r="E90" s="36" t="s">
        <v>299</v>
      </c>
      <c r="F90" s="37"/>
      <c r="G90" s="42">
        <v>480.62</v>
      </c>
      <c r="H90" s="41">
        <f t="shared" si="2"/>
        <v>480.62</v>
      </c>
      <c r="I90" s="56">
        <f t="shared" si="3"/>
        <v>0</v>
      </c>
      <c r="J90" s="54">
        <f>ROUND(H90*报价汇总表9!$C$8,2)</f>
        <v>0</v>
      </c>
      <c r="K90" s="56"/>
      <c r="L90" s="53"/>
    </row>
    <row r="91" ht="50.1" customHeight="1" spans="1:12">
      <c r="A91" s="38" t="s">
        <v>66</v>
      </c>
      <c r="B91" s="39" t="s">
        <v>320</v>
      </c>
      <c r="C91" s="40" t="s">
        <v>321</v>
      </c>
      <c r="D91" s="40" t="s">
        <v>322</v>
      </c>
      <c r="E91" s="36" t="s">
        <v>299</v>
      </c>
      <c r="F91" s="37"/>
      <c r="G91" s="42">
        <v>495.34</v>
      </c>
      <c r="H91" s="41">
        <f t="shared" si="2"/>
        <v>495.34</v>
      </c>
      <c r="I91" s="56">
        <f t="shared" si="3"/>
        <v>0</v>
      </c>
      <c r="J91" s="54">
        <f>ROUND(H91*报价汇总表9!$C$8,2)</f>
        <v>0</v>
      </c>
      <c r="K91" s="56"/>
      <c r="L91" s="53"/>
    </row>
    <row r="92" ht="39.95" customHeight="1" spans="1:12">
      <c r="A92" s="38" t="s">
        <v>323</v>
      </c>
      <c r="B92" s="39" t="s">
        <v>324</v>
      </c>
      <c r="C92" s="40" t="s">
        <v>325</v>
      </c>
      <c r="D92" s="40" t="s">
        <v>326</v>
      </c>
      <c r="E92" s="36" t="s">
        <v>57</v>
      </c>
      <c r="F92" s="37"/>
      <c r="G92" s="42">
        <v>483.7</v>
      </c>
      <c r="H92" s="41">
        <f t="shared" si="2"/>
        <v>483.7</v>
      </c>
      <c r="I92" s="56">
        <f t="shared" si="3"/>
        <v>0</v>
      </c>
      <c r="J92" s="54">
        <f>ROUND(H92*报价汇总表9!$C$8,2)</f>
        <v>0</v>
      </c>
      <c r="K92" s="56"/>
      <c r="L92" s="53"/>
    </row>
    <row r="93" ht="39.95" customHeight="1" spans="1:12">
      <c r="A93" s="38" t="s">
        <v>327</v>
      </c>
      <c r="B93" s="39" t="s">
        <v>328</v>
      </c>
      <c r="C93" s="40" t="s">
        <v>329</v>
      </c>
      <c r="D93" s="40" t="s">
        <v>326</v>
      </c>
      <c r="E93" s="36" t="s">
        <v>57</v>
      </c>
      <c r="F93" s="37"/>
      <c r="G93" s="42">
        <v>456.57</v>
      </c>
      <c r="H93" s="41">
        <f t="shared" si="2"/>
        <v>456.57</v>
      </c>
      <c r="I93" s="56">
        <f t="shared" si="3"/>
        <v>0</v>
      </c>
      <c r="J93" s="54">
        <f>ROUND(H93*报价汇总表9!$C$8,2)</f>
        <v>0</v>
      </c>
      <c r="K93" s="56"/>
      <c r="L93" s="53"/>
    </row>
    <row r="94" ht="60" customHeight="1" spans="1:12">
      <c r="A94" s="38" t="s">
        <v>49</v>
      </c>
      <c r="B94" s="39" t="s">
        <v>330</v>
      </c>
      <c r="C94" s="40" t="s">
        <v>331</v>
      </c>
      <c r="D94" s="40" t="s">
        <v>332</v>
      </c>
      <c r="E94" s="36" t="s">
        <v>41</v>
      </c>
      <c r="F94" s="37"/>
      <c r="G94" s="42">
        <v>7.5</v>
      </c>
      <c r="H94" s="41">
        <f t="shared" si="2"/>
        <v>7.5</v>
      </c>
      <c r="I94" s="56">
        <f t="shared" si="3"/>
        <v>0</v>
      </c>
      <c r="J94" s="54">
        <f>ROUND(H94*报价汇总表9!$C$8,2)</f>
        <v>0</v>
      </c>
      <c r="K94" s="56"/>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ROUND(H95*报价汇总表9!$C$8,2)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ROUND(H96*报价汇总表9!$C$8,2)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ROUND(H97*报价汇总表9!$C$8,2)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ROUND(H98*报价汇总表9!$C$8,2)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ROUND(H99*报价汇总表9!$C$8,2)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ROUND(H100*报价汇总表9!$C$8,2)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ROUND(H101*报价汇总表9!$C$8,2)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ROUND(H102*报价汇总表9!$C$8,2)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ROUND(H103*报价汇总表9!$C$8,2)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ROUND(H104*报价汇总表9!$C$8,2)</f>
        <v>0</v>
      </c>
      <c r="K104" s="56"/>
      <c r="L104" s="53"/>
    </row>
    <row r="105" ht="69.95" customHeight="1" spans="1:12">
      <c r="A105" s="38" t="s">
        <v>61</v>
      </c>
      <c r="B105" s="39" t="s">
        <v>360</v>
      </c>
      <c r="C105" s="40" t="s">
        <v>361</v>
      </c>
      <c r="D105" s="40" t="s">
        <v>362</v>
      </c>
      <c r="E105" s="36" t="s">
        <v>57</v>
      </c>
      <c r="F105" s="37"/>
      <c r="G105" s="42">
        <v>350.34</v>
      </c>
      <c r="H105" s="41">
        <f t="shared" si="2"/>
        <v>350.34</v>
      </c>
      <c r="I105" s="56">
        <f t="shared" si="3"/>
        <v>0</v>
      </c>
      <c r="J105" s="54">
        <f>ROUND(H105*报价汇总表9!$C$8,2)</f>
        <v>0</v>
      </c>
      <c r="K105" s="56"/>
      <c r="L105" s="53"/>
    </row>
    <row r="106" ht="69.95" customHeight="1" spans="1:12">
      <c r="A106" s="38" t="s">
        <v>66</v>
      </c>
      <c r="B106" s="39" t="s">
        <v>363</v>
      </c>
      <c r="C106" s="40" t="s">
        <v>364</v>
      </c>
      <c r="D106" s="40" t="s">
        <v>362</v>
      </c>
      <c r="E106" s="36" t="s">
        <v>57</v>
      </c>
      <c r="F106" s="37"/>
      <c r="G106" s="42">
        <v>355.66</v>
      </c>
      <c r="H106" s="41">
        <f t="shared" si="2"/>
        <v>355.66</v>
      </c>
      <c r="I106" s="56">
        <f t="shared" si="3"/>
        <v>0</v>
      </c>
      <c r="J106" s="54">
        <f>ROUND(H106*报价汇总表9!$C$8,2)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ROUND(H107*报价汇总表9!$C$8,2)</f>
        <v>0</v>
      </c>
      <c r="K107" s="56"/>
      <c r="L107" s="53"/>
    </row>
    <row r="108" ht="50.1" customHeight="1" spans="1:12">
      <c r="A108" s="38" t="s">
        <v>61</v>
      </c>
      <c r="B108" s="39" t="s">
        <v>367</v>
      </c>
      <c r="C108" s="40" t="s">
        <v>368</v>
      </c>
      <c r="D108" s="40" t="s">
        <v>369</v>
      </c>
      <c r="E108" s="36" t="s">
        <v>57</v>
      </c>
      <c r="F108" s="37">
        <v>480</v>
      </c>
      <c r="G108" s="42">
        <v>222.326929613</v>
      </c>
      <c r="H108" s="41">
        <f t="shared" si="2"/>
        <v>222.33</v>
      </c>
      <c r="I108" s="56">
        <f t="shared" si="3"/>
        <v>106718</v>
      </c>
      <c r="J108" s="57"/>
      <c r="K108" s="56">
        <f>ROUND(F108*J108,0)</f>
        <v>0</v>
      </c>
      <c r="L108" s="53" t="s">
        <v>117</v>
      </c>
    </row>
    <row r="109" ht="50.1" customHeight="1" spans="1:12">
      <c r="A109" s="38" t="s">
        <v>66</v>
      </c>
      <c r="B109" s="39" t="s">
        <v>370</v>
      </c>
      <c r="C109" s="40" t="s">
        <v>371</v>
      </c>
      <c r="D109" s="40" t="s">
        <v>369</v>
      </c>
      <c r="E109" s="36" t="s">
        <v>57</v>
      </c>
      <c r="F109" s="37"/>
      <c r="G109" s="42">
        <v>222.326035517</v>
      </c>
      <c r="H109" s="41">
        <f t="shared" si="2"/>
        <v>222.33</v>
      </c>
      <c r="I109" s="56">
        <f t="shared" si="3"/>
        <v>0</v>
      </c>
      <c r="J109" s="54">
        <f>ROUND(H109*报价汇总表9!$C$8,2)</f>
        <v>0</v>
      </c>
      <c r="K109" s="56"/>
      <c r="L109" s="53" t="s">
        <v>113</v>
      </c>
    </row>
    <row r="110" ht="50.1" customHeight="1" spans="1:12">
      <c r="A110" s="38" t="s">
        <v>372</v>
      </c>
      <c r="B110" s="39" t="s">
        <v>373</v>
      </c>
      <c r="C110" s="40" t="s">
        <v>374</v>
      </c>
      <c r="D110" s="40" t="s">
        <v>369</v>
      </c>
      <c r="E110" s="36" t="s">
        <v>57</v>
      </c>
      <c r="F110" s="37"/>
      <c r="G110" s="42">
        <v>222.3270683192</v>
      </c>
      <c r="H110" s="41">
        <f t="shared" si="2"/>
        <v>222.33</v>
      </c>
      <c r="I110" s="56">
        <f t="shared" si="3"/>
        <v>0</v>
      </c>
      <c r="J110" s="54">
        <f>ROUND(H110*报价汇总表9!$C$8,2)</f>
        <v>0</v>
      </c>
      <c r="K110" s="56"/>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ROUND(H111*报价汇总表9!$C$8,2)</f>
        <v>0</v>
      </c>
      <c r="K111" s="56"/>
      <c r="L111" s="53" t="s">
        <v>380</v>
      </c>
    </row>
    <row r="112" ht="50.1" customHeight="1" spans="1:12">
      <c r="A112" s="38" t="s">
        <v>381</v>
      </c>
      <c r="B112" s="39" t="s">
        <v>382</v>
      </c>
      <c r="C112" s="40" t="s">
        <v>383</v>
      </c>
      <c r="D112" s="40" t="s">
        <v>369</v>
      </c>
      <c r="E112" s="36" t="s">
        <v>57</v>
      </c>
      <c r="F112" s="37"/>
      <c r="G112" s="42">
        <v>222.3256329998</v>
      </c>
      <c r="H112" s="41">
        <f t="shared" si="2"/>
        <v>222.33</v>
      </c>
      <c r="I112" s="56">
        <f t="shared" si="3"/>
        <v>0</v>
      </c>
      <c r="J112" s="54">
        <f>ROUND(H112*报价汇总表9!$C$8,2)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ROUND(H113*报价汇总表9!$C$8,2)</f>
        <v>0</v>
      </c>
      <c r="K113" s="56"/>
      <c r="L113" s="53"/>
    </row>
    <row r="114" ht="80.1" customHeight="1" spans="1:12">
      <c r="A114" s="38" t="s">
        <v>61</v>
      </c>
      <c r="B114" s="39" t="s">
        <v>387</v>
      </c>
      <c r="C114" s="40" t="s">
        <v>388</v>
      </c>
      <c r="D114" s="40" t="s">
        <v>389</v>
      </c>
      <c r="E114" s="36" t="s">
        <v>57</v>
      </c>
      <c r="F114" s="37"/>
      <c r="G114" s="42">
        <v>273.8067154336</v>
      </c>
      <c r="H114" s="41">
        <f t="shared" si="2"/>
        <v>273.81</v>
      </c>
      <c r="I114" s="56">
        <f t="shared" si="3"/>
        <v>0</v>
      </c>
      <c r="J114" s="54">
        <f>ROUND(H114*报价汇总表9!$C$8,2)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ROUND(H115*报价汇总表9!$C$8,2)</f>
        <v>0</v>
      </c>
      <c r="K115" s="56"/>
      <c r="L115" s="53"/>
    </row>
    <row r="116" ht="39.95" customHeight="1" spans="1:12">
      <c r="A116" s="38" t="s">
        <v>61</v>
      </c>
      <c r="B116" s="39" t="s">
        <v>392</v>
      </c>
      <c r="C116" s="40" t="s">
        <v>393</v>
      </c>
      <c r="D116" s="40" t="s">
        <v>394</v>
      </c>
      <c r="E116" s="36" t="s">
        <v>57</v>
      </c>
      <c r="F116" s="37"/>
      <c r="G116" s="42">
        <v>247.4148249008</v>
      </c>
      <c r="H116" s="41">
        <f t="shared" si="2"/>
        <v>247.41</v>
      </c>
      <c r="I116" s="56">
        <f t="shared" si="3"/>
        <v>0</v>
      </c>
      <c r="J116" s="54">
        <f>ROUND(H116*报价汇总表9!$C$8,2)</f>
        <v>0</v>
      </c>
      <c r="K116" s="56"/>
      <c r="L116" s="53" t="s">
        <v>117</v>
      </c>
    </row>
    <row r="117" ht="39.95" customHeight="1" spans="1:12">
      <c r="A117" s="38" t="s">
        <v>66</v>
      </c>
      <c r="B117" s="39" t="s">
        <v>395</v>
      </c>
      <c r="C117" s="40" t="s">
        <v>396</v>
      </c>
      <c r="D117" s="40" t="s">
        <v>394</v>
      </c>
      <c r="E117" s="36" t="s">
        <v>57</v>
      </c>
      <c r="F117" s="37"/>
      <c r="G117" s="42">
        <v>329.646241512</v>
      </c>
      <c r="H117" s="41">
        <f t="shared" si="2"/>
        <v>329.65</v>
      </c>
      <c r="I117" s="56">
        <f t="shared" si="3"/>
        <v>0</v>
      </c>
      <c r="J117" s="54">
        <f>ROUND(H117*报价汇总表9!$C$8,2)</f>
        <v>0</v>
      </c>
      <c r="K117" s="56"/>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ROUND(H118*报价汇总表9!$C$8,2)</f>
        <v>0</v>
      </c>
      <c r="K118" s="56"/>
      <c r="L118" s="53" t="s">
        <v>400</v>
      </c>
    </row>
    <row r="119" ht="39.95" customHeight="1" spans="1:12">
      <c r="A119" s="38" t="s">
        <v>376</v>
      </c>
      <c r="B119" s="39" t="s">
        <v>401</v>
      </c>
      <c r="C119" s="40" t="s">
        <v>402</v>
      </c>
      <c r="D119" s="40" t="s">
        <v>394</v>
      </c>
      <c r="E119" s="36" t="s">
        <v>57</v>
      </c>
      <c r="F119" s="37"/>
      <c r="G119" s="42">
        <v>247.4090031082</v>
      </c>
      <c r="H119" s="41">
        <f t="shared" si="2"/>
        <v>247.41</v>
      </c>
      <c r="I119" s="56">
        <f t="shared" si="3"/>
        <v>0</v>
      </c>
      <c r="J119" s="54">
        <f>ROUND(H119*报价汇总表9!$C$8,2)</f>
        <v>0</v>
      </c>
      <c r="K119" s="56"/>
      <c r="L119" s="53" t="s">
        <v>375</v>
      </c>
    </row>
    <row r="120" ht="39.95" customHeight="1" spans="1:12">
      <c r="A120" s="38" t="s">
        <v>403</v>
      </c>
      <c r="B120" s="39" t="s">
        <v>404</v>
      </c>
      <c r="C120" s="40" t="s">
        <v>405</v>
      </c>
      <c r="D120" s="40" t="s">
        <v>394</v>
      </c>
      <c r="E120" s="36" t="s">
        <v>57</v>
      </c>
      <c r="F120" s="37"/>
      <c r="G120" s="42">
        <v>329.651191972</v>
      </c>
      <c r="H120" s="41">
        <f t="shared" si="2"/>
        <v>329.65</v>
      </c>
      <c r="I120" s="56">
        <f t="shared" si="3"/>
        <v>0</v>
      </c>
      <c r="J120" s="54">
        <f>ROUND(H120*报价汇总表9!$C$8,2)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ROUND(H121*报价汇总表9!$C$8,2)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ROUND(H122*报价汇总表9!$C$8,2)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ROUND(H123*报价汇总表9!$C$8,2)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ROUND(H124*报价汇总表9!$C$8,2)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ROUND(H125*报价汇总表9!$C$8,2)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ROUND(H126*报价汇总表9!$C$8,2)</f>
        <v>0</v>
      </c>
      <c r="K126" s="56"/>
      <c r="L126" s="53"/>
    </row>
    <row r="127" ht="69.95" customHeight="1" spans="1:12">
      <c r="A127" s="38" t="s">
        <v>61</v>
      </c>
      <c r="B127" s="39" t="s">
        <v>427</v>
      </c>
      <c r="C127" s="40" t="s">
        <v>428</v>
      </c>
      <c r="D127" s="40" t="s">
        <v>429</v>
      </c>
      <c r="E127" s="36" t="s">
        <v>57</v>
      </c>
      <c r="F127" s="37"/>
      <c r="G127" s="42">
        <v>370.34</v>
      </c>
      <c r="H127" s="41">
        <f t="shared" si="2"/>
        <v>370.34</v>
      </c>
      <c r="I127" s="56">
        <f t="shared" si="3"/>
        <v>0</v>
      </c>
      <c r="J127" s="54">
        <f>ROUND(H127*报价汇总表9!$C$8,2)</f>
        <v>0</v>
      </c>
      <c r="K127" s="56"/>
      <c r="L127" s="53"/>
    </row>
    <row r="128" ht="69.95" customHeight="1" spans="1:12">
      <c r="A128" s="38" t="s">
        <v>66</v>
      </c>
      <c r="B128" s="39" t="s">
        <v>430</v>
      </c>
      <c r="C128" s="40" t="s">
        <v>431</v>
      </c>
      <c r="D128" s="40" t="s">
        <v>429</v>
      </c>
      <c r="E128" s="36" t="s">
        <v>57</v>
      </c>
      <c r="F128" s="37"/>
      <c r="G128" s="42">
        <v>375.66</v>
      </c>
      <c r="H128" s="41">
        <f t="shared" si="2"/>
        <v>375.66</v>
      </c>
      <c r="I128" s="56">
        <f t="shared" si="3"/>
        <v>0</v>
      </c>
      <c r="J128" s="54">
        <f>ROUND(H128*报价汇总表9!$C$8,2)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ROUND(H129*报价汇总表9!$C$8,2)</f>
        <v>0</v>
      </c>
      <c r="K129" s="56"/>
      <c r="L129" s="53"/>
    </row>
    <row r="130" ht="69.95" customHeight="1" spans="1:12">
      <c r="A130" s="38" t="s">
        <v>61</v>
      </c>
      <c r="B130" s="39" t="s">
        <v>434</v>
      </c>
      <c r="C130" s="40" t="s">
        <v>435</v>
      </c>
      <c r="D130" s="40" t="s">
        <v>436</v>
      </c>
      <c r="E130" s="36" t="s">
        <v>57</v>
      </c>
      <c r="F130" s="37"/>
      <c r="G130" s="42">
        <v>286.3342505924</v>
      </c>
      <c r="H130" s="41">
        <f t="shared" si="2"/>
        <v>286.33</v>
      </c>
      <c r="I130" s="56">
        <f t="shared" si="3"/>
        <v>0</v>
      </c>
      <c r="J130" s="54">
        <f>ROUND(H130*报价汇总表9!$C$8,2)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ROUND(H131*报价汇总表9!$C$8,2)</f>
        <v>0</v>
      </c>
      <c r="K131" s="56"/>
      <c r="L131" s="53"/>
    </row>
    <row r="132" ht="50.1" customHeight="1" spans="1:12">
      <c r="A132" s="38" t="s">
        <v>61</v>
      </c>
      <c r="B132" s="39" t="s">
        <v>440</v>
      </c>
      <c r="C132" s="40" t="s">
        <v>441</v>
      </c>
      <c r="D132" s="40" t="s">
        <v>442</v>
      </c>
      <c r="E132" s="36" t="s">
        <v>57</v>
      </c>
      <c r="F132" s="37"/>
      <c r="G132" s="42">
        <v>222.326035517</v>
      </c>
      <c r="H132" s="41">
        <f t="shared" si="2"/>
        <v>222.33</v>
      </c>
      <c r="I132" s="56">
        <f t="shared" si="3"/>
        <v>0</v>
      </c>
      <c r="J132" s="54">
        <f>ROUND(H132*报价汇总表9!$C$8,2)</f>
        <v>0</v>
      </c>
      <c r="K132" s="56"/>
      <c r="L132" s="53" t="s">
        <v>146</v>
      </c>
    </row>
    <row r="133" ht="50.1" customHeight="1" spans="1:12">
      <c r="A133" s="38" t="s">
        <v>66</v>
      </c>
      <c r="B133" s="39" t="s">
        <v>443</v>
      </c>
      <c r="C133" s="40" t="s">
        <v>444</v>
      </c>
      <c r="D133" s="40" t="s">
        <v>442</v>
      </c>
      <c r="E133" s="36" t="s">
        <v>57</v>
      </c>
      <c r="F133" s="37">
        <v>156</v>
      </c>
      <c r="G133" s="42">
        <v>222.3238202825</v>
      </c>
      <c r="H133" s="41">
        <f t="shared" si="2"/>
        <v>222.32</v>
      </c>
      <c r="I133" s="56">
        <f t="shared" si="3"/>
        <v>34682</v>
      </c>
      <c r="J133" s="57"/>
      <c r="K133" s="56">
        <f>ROUND(F133*J133,0)</f>
        <v>0</v>
      </c>
      <c r="L133" s="53" t="s">
        <v>437</v>
      </c>
    </row>
    <row r="134" ht="50.1" customHeight="1" spans="1:12">
      <c r="A134" s="38" t="s">
        <v>445</v>
      </c>
      <c r="B134" s="39" t="s">
        <v>446</v>
      </c>
      <c r="C134" s="40" t="s">
        <v>447</v>
      </c>
      <c r="D134" s="40" t="s">
        <v>442</v>
      </c>
      <c r="E134" s="36" t="s">
        <v>57</v>
      </c>
      <c r="F134" s="37"/>
      <c r="G134" s="42">
        <v>310.9379290156</v>
      </c>
      <c r="H134" s="41">
        <f t="shared" si="2"/>
        <v>310.94</v>
      </c>
      <c r="I134" s="56">
        <f t="shared" si="3"/>
        <v>0</v>
      </c>
      <c r="J134" s="54">
        <f>ROUND(H134*报价汇总表9!$C$8,2)</f>
        <v>0</v>
      </c>
      <c r="K134" s="56"/>
      <c r="L134" s="53" t="s">
        <v>437</v>
      </c>
    </row>
    <row r="135" ht="69.95" customHeight="1" spans="1:12">
      <c r="A135" s="38" t="s">
        <v>285</v>
      </c>
      <c r="B135" s="39" t="s">
        <v>448</v>
      </c>
      <c r="C135" s="40" t="s">
        <v>449</v>
      </c>
      <c r="D135" s="40" t="s">
        <v>429</v>
      </c>
      <c r="E135" s="36" t="s">
        <v>57</v>
      </c>
      <c r="F135" s="37">
        <v>2300</v>
      </c>
      <c r="G135" s="42">
        <v>239.3609974272</v>
      </c>
      <c r="H135" s="41">
        <f t="shared" ref="H135:H198" si="4">ROUND(G135,2)</f>
        <v>239.36</v>
      </c>
      <c r="I135" s="56">
        <f t="shared" ref="I135:I198" si="5">ROUND(F135*H135,0)</f>
        <v>550528</v>
      </c>
      <c r="J135" s="57"/>
      <c r="K135" s="56">
        <f>ROUND(F135*J135,0)</f>
        <v>0</v>
      </c>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ROUND(H136*报价汇总表9!$C$8,2)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ROUND(H137*报价汇总表9!$C$8,2)</f>
        <v>0</v>
      </c>
      <c r="K137" s="56"/>
      <c r="L137" s="53"/>
    </row>
    <row r="138" ht="69.95" customHeight="1" spans="1:12">
      <c r="A138" s="38" t="s">
        <v>61</v>
      </c>
      <c r="B138" s="39" t="s">
        <v>455</v>
      </c>
      <c r="C138" s="40" t="s">
        <v>456</v>
      </c>
      <c r="D138" s="40" t="s">
        <v>457</v>
      </c>
      <c r="E138" s="36" t="s">
        <v>57</v>
      </c>
      <c r="F138" s="37"/>
      <c r="G138" s="42">
        <v>370.34</v>
      </c>
      <c r="H138" s="41">
        <f t="shared" si="4"/>
        <v>370.34</v>
      </c>
      <c r="I138" s="56">
        <f t="shared" si="5"/>
        <v>0</v>
      </c>
      <c r="J138" s="54">
        <f>ROUND(H138*报价汇总表9!$C$8,2)</f>
        <v>0</v>
      </c>
      <c r="K138" s="56"/>
      <c r="L138" s="53"/>
    </row>
    <row r="139" ht="69.95" customHeight="1" spans="1:12">
      <c r="A139" s="38" t="s">
        <v>66</v>
      </c>
      <c r="B139" s="39" t="s">
        <v>458</v>
      </c>
      <c r="C139" s="40" t="s">
        <v>459</v>
      </c>
      <c r="D139" s="40" t="s">
        <v>457</v>
      </c>
      <c r="E139" s="36" t="s">
        <v>57</v>
      </c>
      <c r="F139" s="37"/>
      <c r="G139" s="42">
        <v>375.66</v>
      </c>
      <c r="H139" s="41">
        <f t="shared" si="4"/>
        <v>375.66</v>
      </c>
      <c r="I139" s="56">
        <f t="shared" si="5"/>
        <v>0</v>
      </c>
      <c r="J139" s="54">
        <f>ROUND(H139*报价汇总表9!$C$8,2)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ROUND(H140*报价汇总表9!$C$8,2)</f>
        <v>0</v>
      </c>
      <c r="K140" s="56"/>
      <c r="L140" s="53"/>
    </row>
    <row r="141" ht="69.95" customHeight="1" spans="1:12">
      <c r="A141" s="38" t="s">
        <v>61</v>
      </c>
      <c r="B141" s="39" t="s">
        <v>462</v>
      </c>
      <c r="C141" s="40" t="s">
        <v>463</v>
      </c>
      <c r="D141" s="40" t="s">
        <v>464</v>
      </c>
      <c r="E141" s="36" t="s">
        <v>57</v>
      </c>
      <c r="F141" s="37"/>
      <c r="G141" s="42">
        <v>228.7323284515</v>
      </c>
      <c r="H141" s="41">
        <f t="shared" si="4"/>
        <v>228.73</v>
      </c>
      <c r="I141" s="56">
        <f t="shared" si="5"/>
        <v>0</v>
      </c>
      <c r="J141" s="54">
        <f>ROUND(H141*报价汇总表9!$C$8,2)</f>
        <v>0</v>
      </c>
      <c r="K141" s="56"/>
      <c r="L141" s="53" t="s">
        <v>146</v>
      </c>
    </row>
    <row r="142" ht="69.95" customHeight="1" spans="1:12">
      <c r="A142" s="38" t="s">
        <v>66</v>
      </c>
      <c r="B142" s="39" t="s">
        <v>465</v>
      </c>
      <c r="C142" s="40" t="s">
        <v>466</v>
      </c>
      <c r="D142" s="40" t="s">
        <v>467</v>
      </c>
      <c r="E142" s="36" t="s">
        <v>57</v>
      </c>
      <c r="F142" s="37">
        <v>276</v>
      </c>
      <c r="G142" s="42">
        <v>228.730575526</v>
      </c>
      <c r="H142" s="41">
        <f t="shared" si="4"/>
        <v>228.73</v>
      </c>
      <c r="I142" s="56">
        <f t="shared" si="5"/>
        <v>63129</v>
      </c>
      <c r="J142" s="57"/>
      <c r="K142" s="56">
        <f>ROUND(F142*J142,0)</f>
        <v>0</v>
      </c>
      <c r="L142" s="53" t="s">
        <v>437</v>
      </c>
    </row>
    <row r="143" ht="30" customHeight="1" spans="1:12">
      <c r="A143" s="38" t="s">
        <v>190</v>
      </c>
      <c r="B143" s="39" t="s">
        <v>468</v>
      </c>
      <c r="C143" s="40" t="s">
        <v>469</v>
      </c>
      <c r="D143" s="40" t="s">
        <v>470</v>
      </c>
      <c r="E143" s="36" t="s">
        <v>88</v>
      </c>
      <c r="F143" s="37"/>
      <c r="G143" s="42">
        <v>93.6</v>
      </c>
      <c r="H143" s="41">
        <f t="shared" si="4"/>
        <v>93.6</v>
      </c>
      <c r="I143" s="56">
        <f t="shared" si="5"/>
        <v>0</v>
      </c>
      <c r="J143" s="54">
        <f>ROUND(H143*报价汇总表9!$C$8,2)</f>
        <v>0</v>
      </c>
      <c r="K143" s="56"/>
      <c r="L143" s="53"/>
    </row>
    <row r="144" ht="60" customHeight="1" spans="1:12">
      <c r="A144" s="38" t="s">
        <v>285</v>
      </c>
      <c r="B144" s="39" t="s">
        <v>471</v>
      </c>
      <c r="C144" s="40" t="s">
        <v>472</v>
      </c>
      <c r="D144" s="40" t="s">
        <v>473</v>
      </c>
      <c r="E144" s="36" t="s">
        <v>57</v>
      </c>
      <c r="F144" s="37"/>
      <c r="G144" s="42">
        <v>252.7794170792</v>
      </c>
      <c r="H144" s="41">
        <f t="shared" si="4"/>
        <v>252.78</v>
      </c>
      <c r="I144" s="56">
        <f t="shared" si="5"/>
        <v>0</v>
      </c>
      <c r="J144" s="54">
        <f>ROUND(H144*报价汇总表9!$C$8,2)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ROUND(H145*报价汇总表9!$C$8,2)</f>
        <v>0</v>
      </c>
      <c r="K145" s="56"/>
      <c r="L145" s="53"/>
    </row>
    <row r="146" ht="69.95" customHeight="1" spans="1:12">
      <c r="A146" s="38" t="s">
        <v>45</v>
      </c>
      <c r="B146" s="39" t="s">
        <v>477</v>
      </c>
      <c r="C146" s="40" t="s">
        <v>478</v>
      </c>
      <c r="D146" s="40" t="s">
        <v>479</v>
      </c>
      <c r="E146" s="36" t="s">
        <v>88</v>
      </c>
      <c r="F146" s="37"/>
      <c r="G146" s="42">
        <v>53.18</v>
      </c>
      <c r="H146" s="41">
        <f t="shared" si="4"/>
        <v>53.18</v>
      </c>
      <c r="I146" s="56">
        <f t="shared" si="5"/>
        <v>0</v>
      </c>
      <c r="J146" s="54">
        <f>ROUND(H146*报价汇总表9!$C$8,2)</f>
        <v>0</v>
      </c>
      <c r="K146" s="56"/>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ROUND(H147*报价汇总表9!$C$8,2)</f>
        <v>0</v>
      </c>
      <c r="K147" s="56"/>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ROUND(H148*报价汇总表9!$C$8,2)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ROUND(H149*报价汇总表9!$C$8,2)</f>
        <v>0</v>
      </c>
      <c r="K149" s="56"/>
      <c r="L149" s="53"/>
    </row>
    <row r="150" ht="69.95" customHeight="1" spans="1:12">
      <c r="A150" s="38" t="s">
        <v>289</v>
      </c>
      <c r="B150" s="39" t="s">
        <v>486</v>
      </c>
      <c r="C150" s="40" t="s">
        <v>487</v>
      </c>
      <c r="D150" s="40" t="s">
        <v>479</v>
      </c>
      <c r="E150" s="36" t="s">
        <v>88</v>
      </c>
      <c r="F150" s="37"/>
      <c r="G150" s="42">
        <v>69.78</v>
      </c>
      <c r="H150" s="41">
        <f t="shared" si="4"/>
        <v>69.78</v>
      </c>
      <c r="I150" s="56">
        <f t="shared" si="5"/>
        <v>0</v>
      </c>
      <c r="J150" s="54">
        <f>ROUND(H150*报价汇总表9!$C$8,2)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ROUND(H151*报价汇总表9!$C$8,2)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ROUND(H152*报价汇总表9!$C$8,2)</f>
        <v>0</v>
      </c>
      <c r="K152" s="56"/>
      <c r="L152" s="53"/>
    </row>
    <row r="153" ht="69.95" customHeight="1" spans="1:12">
      <c r="A153" s="38" t="s">
        <v>45</v>
      </c>
      <c r="B153" s="39" t="s">
        <v>495</v>
      </c>
      <c r="C153" s="40" t="s">
        <v>496</v>
      </c>
      <c r="D153" s="40" t="s">
        <v>479</v>
      </c>
      <c r="E153" s="36" t="s">
        <v>88</v>
      </c>
      <c r="F153" s="37"/>
      <c r="G153" s="42">
        <v>177.42</v>
      </c>
      <c r="H153" s="41">
        <f t="shared" si="4"/>
        <v>177.42</v>
      </c>
      <c r="I153" s="56">
        <f t="shared" si="5"/>
        <v>0</v>
      </c>
      <c r="J153" s="54">
        <f>ROUND(H153*报价汇总表9!$C$8,2)</f>
        <v>0</v>
      </c>
      <c r="K153" s="56"/>
      <c r="L153" s="53"/>
    </row>
    <row r="154" ht="69.95" customHeight="1" spans="1:12">
      <c r="A154" s="38" t="s">
        <v>49</v>
      </c>
      <c r="B154" s="39" t="s">
        <v>497</v>
      </c>
      <c r="C154" s="40" t="s">
        <v>498</v>
      </c>
      <c r="D154" s="40" t="s">
        <v>479</v>
      </c>
      <c r="E154" s="36" t="s">
        <v>88</v>
      </c>
      <c r="F154" s="37"/>
      <c r="G154" s="42">
        <v>226.06</v>
      </c>
      <c r="H154" s="41">
        <f t="shared" si="4"/>
        <v>226.06</v>
      </c>
      <c r="I154" s="56">
        <f t="shared" si="5"/>
        <v>0</v>
      </c>
      <c r="J154" s="54">
        <f>ROUND(H154*报价汇总表9!$C$8,2)</f>
        <v>0</v>
      </c>
      <c r="K154" s="56"/>
      <c r="L154" s="53"/>
    </row>
    <row r="155" ht="69.95" customHeight="1" spans="1:12">
      <c r="A155" s="38" t="s">
        <v>190</v>
      </c>
      <c r="B155" s="39" t="s">
        <v>499</v>
      </c>
      <c r="C155" s="40" t="s">
        <v>500</v>
      </c>
      <c r="D155" s="40" t="s">
        <v>479</v>
      </c>
      <c r="E155" s="36" t="s">
        <v>88</v>
      </c>
      <c r="F155" s="37"/>
      <c r="G155" s="42">
        <v>255.59</v>
      </c>
      <c r="H155" s="41">
        <f t="shared" si="4"/>
        <v>255.59</v>
      </c>
      <c r="I155" s="56">
        <f t="shared" si="5"/>
        <v>0</v>
      </c>
      <c r="J155" s="54">
        <f>ROUND(H155*报价汇总表9!$C$8,2)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ROUND(H156*报价汇总表9!$C$8,2)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ROUND(H157*报价汇总表9!$C$8,2)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ROUND(H158*报价汇总表9!$C$8,2)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ROUND(H159*报价汇总表9!$C$8,2)</f>
        <v>0</v>
      </c>
      <c r="K159" s="56"/>
      <c r="L159" s="53"/>
    </row>
    <row r="160" ht="39.95" customHeight="1" spans="1:12">
      <c r="A160" s="38" t="s">
        <v>513</v>
      </c>
      <c r="B160" s="39" t="s">
        <v>514</v>
      </c>
      <c r="C160" s="40" t="s">
        <v>515</v>
      </c>
      <c r="D160" s="40" t="s">
        <v>516</v>
      </c>
      <c r="E160" s="36" t="s">
        <v>57</v>
      </c>
      <c r="F160" s="37">
        <v>8</v>
      </c>
      <c r="G160" s="42">
        <v>453.876994786615</v>
      </c>
      <c r="H160" s="41">
        <f t="shared" si="4"/>
        <v>453.88</v>
      </c>
      <c r="I160" s="56">
        <f t="shared" si="5"/>
        <v>3631</v>
      </c>
      <c r="J160" s="57"/>
      <c r="K160" s="56">
        <f>ROUND(F160*J160,0)</f>
        <v>0</v>
      </c>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ROUND(H161*报价汇总表9!$C$8,2)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ROUND(H162*报价汇总表9!$C$8,2)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ROUND(H163*报价汇总表9!$C$8,2)</f>
        <v>0</v>
      </c>
      <c r="K163" s="56"/>
      <c r="L163" s="53"/>
    </row>
    <row r="164" ht="30" customHeight="1" spans="1:12">
      <c r="A164" s="38" t="s">
        <v>45</v>
      </c>
      <c r="B164" s="39" t="s">
        <v>527</v>
      </c>
      <c r="C164" s="40" t="s">
        <v>528</v>
      </c>
      <c r="D164" s="40" t="s">
        <v>529</v>
      </c>
      <c r="E164" s="36" t="s">
        <v>168</v>
      </c>
      <c r="F164" s="37">
        <v>21089</v>
      </c>
      <c r="G164" s="42">
        <v>1.25299</v>
      </c>
      <c r="H164" s="41">
        <f t="shared" si="4"/>
        <v>1.25</v>
      </c>
      <c r="I164" s="56">
        <f t="shared" si="5"/>
        <v>26361</v>
      </c>
      <c r="J164" s="57"/>
      <c r="K164" s="56">
        <f>ROUND(F164*J164,0)</f>
        <v>0</v>
      </c>
      <c r="L164" s="53" t="s">
        <v>530</v>
      </c>
    </row>
    <row r="165" ht="30" customHeight="1" spans="1:12">
      <c r="A165" s="38" t="s">
        <v>49</v>
      </c>
      <c r="B165" s="39" t="s">
        <v>531</v>
      </c>
      <c r="C165" s="40" t="s">
        <v>532</v>
      </c>
      <c r="D165" s="40" t="s">
        <v>529</v>
      </c>
      <c r="E165" s="36" t="s">
        <v>168</v>
      </c>
      <c r="F165" s="37">
        <v>1002</v>
      </c>
      <c r="G165" s="42">
        <v>1.2493</v>
      </c>
      <c r="H165" s="41">
        <f t="shared" si="4"/>
        <v>1.25</v>
      </c>
      <c r="I165" s="56">
        <f t="shared" si="5"/>
        <v>1253</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ROUND(H166*报价汇总表9!$C$8,2)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ROUND(H167*报价汇总表9!$C$8,2)</f>
        <v>0</v>
      </c>
      <c r="K167" s="56"/>
      <c r="L167" s="53"/>
    </row>
    <row r="168" ht="60" customHeight="1" spans="1:12">
      <c r="A168" s="38" t="s">
        <v>61</v>
      </c>
      <c r="B168" s="39" t="s">
        <v>538</v>
      </c>
      <c r="C168" s="40" t="s">
        <v>539</v>
      </c>
      <c r="D168" s="40" t="s">
        <v>540</v>
      </c>
      <c r="E168" s="36" t="s">
        <v>168</v>
      </c>
      <c r="F168" s="37">
        <v>38516</v>
      </c>
      <c r="G168" s="42">
        <v>9.2293</v>
      </c>
      <c r="H168" s="41">
        <f t="shared" si="4"/>
        <v>9.23</v>
      </c>
      <c r="I168" s="56">
        <f t="shared" si="5"/>
        <v>355503</v>
      </c>
      <c r="J168" s="57"/>
      <c r="K168" s="56">
        <f>ROUND(F168*J168,0)</f>
        <v>0</v>
      </c>
      <c r="L168" s="53" t="s">
        <v>400</v>
      </c>
    </row>
    <row r="169" ht="60" customHeight="1" spans="1:12">
      <c r="A169" s="38" t="s">
        <v>66</v>
      </c>
      <c r="B169" s="39" t="s">
        <v>541</v>
      </c>
      <c r="C169" s="40" t="s">
        <v>542</v>
      </c>
      <c r="D169" s="40" t="s">
        <v>540</v>
      </c>
      <c r="E169" s="36" t="s">
        <v>168</v>
      </c>
      <c r="F169" s="37"/>
      <c r="G169" s="42">
        <v>11.49331218</v>
      </c>
      <c r="H169" s="41">
        <f t="shared" si="4"/>
        <v>11.49</v>
      </c>
      <c r="I169" s="56">
        <f t="shared" si="5"/>
        <v>0</v>
      </c>
      <c r="J169" s="54">
        <f>ROUND(H169*报价汇总表9!$C$8,2)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ROUND(H170*报价汇总表9!$C$8,2)</f>
        <v>0</v>
      </c>
      <c r="K170" s="56"/>
      <c r="L170" s="53"/>
    </row>
    <row r="171" ht="60" customHeight="1" spans="1:12">
      <c r="A171" s="38" t="s">
        <v>45</v>
      </c>
      <c r="B171" s="39" t="s">
        <v>546</v>
      </c>
      <c r="C171" s="40" t="s">
        <v>547</v>
      </c>
      <c r="D171" s="40" t="s">
        <v>548</v>
      </c>
      <c r="E171" s="36" t="s">
        <v>41</v>
      </c>
      <c r="F171" s="37"/>
      <c r="G171" s="42">
        <v>8.12</v>
      </c>
      <c r="H171" s="41">
        <f t="shared" si="4"/>
        <v>8.12</v>
      </c>
      <c r="I171" s="56">
        <f t="shared" si="5"/>
        <v>0</v>
      </c>
      <c r="J171" s="54">
        <f>ROUND(H171*报价汇总表9!$C$8,2)</f>
        <v>0</v>
      </c>
      <c r="K171" s="56"/>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ROUND(H172*报价汇总表9!$C$8,2)</f>
        <v>0</v>
      </c>
      <c r="K172" s="56"/>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ROUND(H173*报价汇总表9!$C$8,2)</f>
        <v>0</v>
      </c>
      <c r="K173" s="56"/>
      <c r="L173" s="53"/>
    </row>
    <row r="174" ht="69.95" customHeight="1" spans="1:12">
      <c r="A174" s="38" t="s">
        <v>285</v>
      </c>
      <c r="B174" s="39" t="s">
        <v>555</v>
      </c>
      <c r="C174" s="40" t="s">
        <v>556</v>
      </c>
      <c r="D174" s="40" t="s">
        <v>557</v>
      </c>
      <c r="E174" s="36" t="s">
        <v>41</v>
      </c>
      <c r="F174" s="37"/>
      <c r="G174" s="42">
        <v>25.87</v>
      </c>
      <c r="H174" s="41">
        <f t="shared" si="4"/>
        <v>25.87</v>
      </c>
      <c r="I174" s="56">
        <f t="shared" si="5"/>
        <v>0</v>
      </c>
      <c r="J174" s="54">
        <f>ROUND(H174*报价汇总表9!$C$8,2)</f>
        <v>0</v>
      </c>
      <c r="K174" s="56"/>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ROUND(H175*报价汇总表9!$C$8,2)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ROUND(H176*报价汇总表9!$C$8,2)</f>
        <v>0</v>
      </c>
      <c r="K176" s="56"/>
      <c r="L176" s="53"/>
    </row>
    <row r="177" ht="69.95" customHeight="1" spans="1:12">
      <c r="A177" s="38" t="s">
        <v>61</v>
      </c>
      <c r="B177" s="39" t="s">
        <v>563</v>
      </c>
      <c r="C177" s="40" t="s">
        <v>564</v>
      </c>
      <c r="D177" s="40" t="s">
        <v>560</v>
      </c>
      <c r="E177" s="36" t="s">
        <v>41</v>
      </c>
      <c r="F177" s="37"/>
      <c r="G177" s="42">
        <v>53.67</v>
      </c>
      <c r="H177" s="41">
        <f t="shared" si="4"/>
        <v>53.67</v>
      </c>
      <c r="I177" s="56">
        <f t="shared" si="5"/>
        <v>0</v>
      </c>
      <c r="J177" s="54">
        <f>ROUND(H177*报价汇总表9!$C$8,2)</f>
        <v>0</v>
      </c>
      <c r="K177" s="56"/>
      <c r="L177" s="53"/>
    </row>
    <row r="178" ht="69.95" customHeight="1" spans="1:12">
      <c r="A178" s="38" t="s">
        <v>66</v>
      </c>
      <c r="B178" s="39" t="s">
        <v>565</v>
      </c>
      <c r="C178" s="40" t="s">
        <v>566</v>
      </c>
      <c r="D178" s="40" t="s">
        <v>560</v>
      </c>
      <c r="E178" s="36" t="s">
        <v>41</v>
      </c>
      <c r="F178" s="37"/>
      <c r="G178" s="42">
        <v>58.04</v>
      </c>
      <c r="H178" s="41">
        <f t="shared" si="4"/>
        <v>58.04</v>
      </c>
      <c r="I178" s="56">
        <f t="shared" si="5"/>
        <v>0</v>
      </c>
      <c r="J178" s="54">
        <f>ROUND(H178*报价汇总表9!$C$8,2)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ROUND(H179*报价汇总表9!$C$8,2)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ROUND(H180*报价汇总表9!$C$8,2)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ROUND(H181*报价汇总表9!$C$8,2)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ROUND(H182*报价汇总表9!$C$8,2)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ROUND(H183*报价汇总表9!$C$8,2)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ROUND(H184*报价汇总表9!$C$8,2)</f>
        <v>0</v>
      </c>
      <c r="K184" s="56"/>
      <c r="L184" s="53"/>
    </row>
    <row r="185" ht="69.95" customHeight="1" spans="1:12">
      <c r="A185" s="38" t="s">
        <v>61</v>
      </c>
      <c r="B185" s="39" t="s">
        <v>583</v>
      </c>
      <c r="C185" s="40" t="s">
        <v>584</v>
      </c>
      <c r="D185" s="40" t="s">
        <v>585</v>
      </c>
      <c r="E185" s="36" t="s">
        <v>57</v>
      </c>
      <c r="F185" s="37"/>
      <c r="G185" s="42">
        <v>333.36</v>
      </c>
      <c r="H185" s="41">
        <f t="shared" si="4"/>
        <v>333.36</v>
      </c>
      <c r="I185" s="56">
        <f t="shared" si="5"/>
        <v>0</v>
      </c>
      <c r="J185" s="54">
        <f>ROUND(H185*报价汇总表9!$C$8,2)</f>
        <v>0</v>
      </c>
      <c r="K185" s="56"/>
      <c r="L185" s="53"/>
    </row>
    <row r="186" ht="69.95" customHeight="1" spans="1:12">
      <c r="A186" s="38" t="s">
        <v>66</v>
      </c>
      <c r="B186" s="39" t="s">
        <v>586</v>
      </c>
      <c r="C186" s="40" t="s">
        <v>587</v>
      </c>
      <c r="D186" s="40" t="s">
        <v>585</v>
      </c>
      <c r="E186" s="36" t="s">
        <v>57</v>
      </c>
      <c r="F186" s="37"/>
      <c r="G186" s="42">
        <v>368.93</v>
      </c>
      <c r="H186" s="41">
        <f t="shared" si="4"/>
        <v>368.93</v>
      </c>
      <c r="I186" s="56">
        <f t="shared" si="5"/>
        <v>0</v>
      </c>
      <c r="J186" s="54">
        <f>ROUND(H186*报价汇总表9!$C$8,2)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ROUND(H187*报价汇总表9!$C$8,2)</f>
        <v>0</v>
      </c>
      <c r="K187" s="56"/>
      <c r="L187" s="53"/>
    </row>
    <row r="188" ht="69.95" customHeight="1" spans="1:12">
      <c r="A188" s="38" t="s">
        <v>61</v>
      </c>
      <c r="B188" s="39" t="s">
        <v>590</v>
      </c>
      <c r="C188" s="40" t="s">
        <v>591</v>
      </c>
      <c r="D188" s="40" t="s">
        <v>585</v>
      </c>
      <c r="E188" s="36" t="s">
        <v>57</v>
      </c>
      <c r="F188" s="37">
        <v>134</v>
      </c>
      <c r="G188" s="42">
        <v>364.22</v>
      </c>
      <c r="H188" s="41">
        <f t="shared" si="4"/>
        <v>364.22</v>
      </c>
      <c r="I188" s="56">
        <f t="shared" si="5"/>
        <v>48805</v>
      </c>
      <c r="J188" s="57"/>
      <c r="K188" s="56">
        <f>ROUND(F188*J188,0)</f>
        <v>0</v>
      </c>
      <c r="L188" s="53"/>
    </row>
    <row r="189" ht="69.95" customHeight="1" spans="1:12">
      <c r="A189" s="38" t="s">
        <v>66</v>
      </c>
      <c r="B189" s="39" t="s">
        <v>592</v>
      </c>
      <c r="C189" s="40" t="s">
        <v>593</v>
      </c>
      <c r="D189" s="40" t="s">
        <v>585</v>
      </c>
      <c r="E189" s="36" t="s">
        <v>57</v>
      </c>
      <c r="F189" s="37"/>
      <c r="G189" s="42">
        <v>406.8</v>
      </c>
      <c r="H189" s="41">
        <f t="shared" si="4"/>
        <v>406.8</v>
      </c>
      <c r="I189" s="56">
        <f t="shared" si="5"/>
        <v>0</v>
      </c>
      <c r="J189" s="54">
        <f>ROUND(H189*报价汇总表9!$C$8,2)</f>
        <v>0</v>
      </c>
      <c r="K189" s="56"/>
      <c r="L189" s="53"/>
    </row>
    <row r="190" ht="69.95" customHeight="1" spans="1:12">
      <c r="A190" s="38" t="s">
        <v>372</v>
      </c>
      <c r="B190" s="39" t="s">
        <v>594</v>
      </c>
      <c r="C190" s="40" t="s">
        <v>595</v>
      </c>
      <c r="D190" s="40" t="s">
        <v>585</v>
      </c>
      <c r="E190" s="36" t="s">
        <v>57</v>
      </c>
      <c r="F190" s="37"/>
      <c r="G190" s="42">
        <v>375</v>
      </c>
      <c r="H190" s="41">
        <f t="shared" si="4"/>
        <v>375</v>
      </c>
      <c r="I190" s="56">
        <f t="shared" si="5"/>
        <v>0</v>
      </c>
      <c r="J190" s="54">
        <f>ROUND(H190*报价汇总表9!$C$8,2)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ROUND(H191*报价汇总表9!$C$8,2)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ROUND(H192*报价汇总表9!$C$8,2)</f>
        <v>0</v>
      </c>
      <c r="K192" s="56"/>
      <c r="L192" s="53"/>
    </row>
    <row r="193" ht="60" customHeight="1" spans="1:12">
      <c r="A193" s="38" t="s">
        <v>61</v>
      </c>
      <c r="B193" s="39" t="s">
        <v>601</v>
      </c>
      <c r="C193" s="40" t="s">
        <v>602</v>
      </c>
      <c r="D193" s="40" t="s">
        <v>603</v>
      </c>
      <c r="E193" s="36" t="s">
        <v>57</v>
      </c>
      <c r="F193" s="37">
        <v>4</v>
      </c>
      <c r="G193" s="42">
        <v>244.5280680225</v>
      </c>
      <c r="H193" s="41">
        <f t="shared" si="4"/>
        <v>244.53</v>
      </c>
      <c r="I193" s="56">
        <f t="shared" si="5"/>
        <v>978</v>
      </c>
      <c r="J193" s="57"/>
      <c r="K193" s="56">
        <f>ROUND(F193*J193,0)</f>
        <v>0</v>
      </c>
      <c r="L193" s="53" t="s">
        <v>437</v>
      </c>
    </row>
    <row r="194" ht="60" customHeight="1" spans="1:12">
      <c r="A194" s="38" t="s">
        <v>66</v>
      </c>
      <c r="B194" s="39" t="s">
        <v>604</v>
      </c>
      <c r="C194" s="40" t="s">
        <v>605</v>
      </c>
      <c r="D194" s="40" t="s">
        <v>603</v>
      </c>
      <c r="E194" s="36" t="s">
        <v>57</v>
      </c>
      <c r="F194" s="37">
        <v>322</v>
      </c>
      <c r="G194" s="42">
        <v>244.528121981</v>
      </c>
      <c r="H194" s="41">
        <f t="shared" si="4"/>
        <v>244.53</v>
      </c>
      <c r="I194" s="56">
        <f t="shared" si="5"/>
        <v>78739</v>
      </c>
      <c r="J194" s="57"/>
      <c r="K194" s="56">
        <f>ROUND(F194*J194,0)</f>
        <v>0</v>
      </c>
      <c r="L194" s="53" t="s">
        <v>146</v>
      </c>
    </row>
    <row r="195" ht="60" customHeight="1" spans="1:12">
      <c r="A195" s="38" t="s">
        <v>372</v>
      </c>
      <c r="B195" s="39" t="s">
        <v>606</v>
      </c>
      <c r="C195" s="40" t="s">
        <v>607</v>
      </c>
      <c r="D195" s="40" t="s">
        <v>603</v>
      </c>
      <c r="E195" s="36" t="s">
        <v>57</v>
      </c>
      <c r="F195" s="37"/>
      <c r="G195" s="42">
        <v>244.5289752312</v>
      </c>
      <c r="H195" s="41">
        <f t="shared" si="4"/>
        <v>244.53</v>
      </c>
      <c r="I195" s="56">
        <f t="shared" si="5"/>
        <v>0</v>
      </c>
      <c r="J195" s="54">
        <f>ROUND(H195*报价汇总表9!$C$8,2)</f>
        <v>0</v>
      </c>
      <c r="K195" s="56"/>
      <c r="L195" s="53" t="s">
        <v>608</v>
      </c>
    </row>
    <row r="196" ht="60" customHeight="1" spans="1:12">
      <c r="A196" s="38" t="s">
        <v>376</v>
      </c>
      <c r="B196" s="39" t="s">
        <v>609</v>
      </c>
      <c r="C196" s="40" t="s">
        <v>610</v>
      </c>
      <c r="D196" s="40" t="s">
        <v>603</v>
      </c>
      <c r="E196" s="36" t="s">
        <v>57</v>
      </c>
      <c r="F196" s="37"/>
      <c r="G196" s="42">
        <v>244.5271788718</v>
      </c>
      <c r="H196" s="41">
        <f t="shared" si="4"/>
        <v>244.53</v>
      </c>
      <c r="I196" s="56">
        <f t="shared" si="5"/>
        <v>0</v>
      </c>
      <c r="J196" s="54">
        <f>ROUND(H196*报价汇总表9!$C$8,2)</f>
        <v>0</v>
      </c>
      <c r="K196" s="56"/>
      <c r="L196" s="53" t="s">
        <v>611</v>
      </c>
    </row>
    <row r="197" ht="60" customHeight="1" spans="1:12">
      <c r="A197" s="38" t="s">
        <v>403</v>
      </c>
      <c r="B197" s="39" t="s">
        <v>612</v>
      </c>
      <c r="C197" s="40" t="s">
        <v>613</v>
      </c>
      <c r="D197" s="40" t="s">
        <v>603</v>
      </c>
      <c r="E197" s="36" t="s">
        <v>57</v>
      </c>
      <c r="F197" s="37"/>
      <c r="G197" s="42">
        <v>230.488916465</v>
      </c>
      <c r="H197" s="41">
        <f t="shared" si="4"/>
        <v>230.49</v>
      </c>
      <c r="I197" s="56">
        <f t="shared" si="5"/>
        <v>0</v>
      </c>
      <c r="J197" s="54">
        <f>ROUND(H197*报价汇总表9!$C$8,2)</f>
        <v>0</v>
      </c>
      <c r="K197" s="56"/>
      <c r="L197" s="53" t="s">
        <v>614</v>
      </c>
    </row>
    <row r="198" ht="60" customHeight="1" spans="1:12">
      <c r="A198" s="38" t="s">
        <v>615</v>
      </c>
      <c r="B198" s="39" t="s">
        <v>616</v>
      </c>
      <c r="C198" s="40" t="s">
        <v>617</v>
      </c>
      <c r="D198" s="40" t="s">
        <v>603</v>
      </c>
      <c r="E198" s="36" t="s">
        <v>57</v>
      </c>
      <c r="F198" s="37"/>
      <c r="G198" s="42">
        <v>230.489655657</v>
      </c>
      <c r="H198" s="41">
        <f t="shared" si="4"/>
        <v>230.49</v>
      </c>
      <c r="I198" s="56">
        <f t="shared" si="5"/>
        <v>0</v>
      </c>
      <c r="J198" s="54">
        <f>ROUND(H198*报价汇总表9!$C$8,2)</f>
        <v>0</v>
      </c>
      <c r="K198" s="56"/>
      <c r="L198" s="53" t="s">
        <v>437</v>
      </c>
    </row>
    <row r="199" ht="30" customHeight="1" spans="1:12">
      <c r="A199" s="38" t="s">
        <v>618</v>
      </c>
      <c r="B199" s="39" t="s">
        <v>619</v>
      </c>
      <c r="C199" s="40" t="s">
        <v>620</v>
      </c>
      <c r="D199" s="40" t="s">
        <v>621</v>
      </c>
      <c r="E199" s="36" t="s">
        <v>57</v>
      </c>
      <c r="F199" s="37"/>
      <c r="G199" s="42">
        <v>162.6854821035</v>
      </c>
      <c r="H199" s="41">
        <f t="shared" ref="H199:H262" si="6">ROUND(G199,2)</f>
        <v>162.69</v>
      </c>
      <c r="I199" s="56">
        <f t="shared" ref="I199:I262" si="7">ROUND(F199*H199,0)</f>
        <v>0</v>
      </c>
      <c r="J199" s="54">
        <f>ROUND(H199*报价汇总表9!$C$8,2)</f>
        <v>0</v>
      </c>
      <c r="K199" s="56"/>
      <c r="L199" s="53" t="s">
        <v>146</v>
      </c>
    </row>
    <row r="200" ht="30" customHeight="1" spans="1:12">
      <c r="A200" s="38" t="s">
        <v>622</v>
      </c>
      <c r="B200" s="39"/>
      <c r="C200" s="40" t="s">
        <v>623</v>
      </c>
      <c r="D200" s="40"/>
      <c r="E200" s="36" t="s">
        <v>57</v>
      </c>
      <c r="F200" s="37"/>
      <c r="G200" s="42">
        <v>162.74599</v>
      </c>
      <c r="H200" s="41">
        <f t="shared" si="6"/>
        <v>162.75</v>
      </c>
      <c r="I200" s="56">
        <f t="shared" si="7"/>
        <v>0</v>
      </c>
      <c r="J200" s="54">
        <f>ROUND(H200*报价汇总表9!$C$8,2)</f>
        <v>0</v>
      </c>
      <c r="K200" s="56"/>
      <c r="L200" s="53" t="s">
        <v>437</v>
      </c>
    </row>
    <row r="201" ht="69.95" customHeight="1" spans="1:12">
      <c r="A201" s="38" t="s">
        <v>49</v>
      </c>
      <c r="B201" s="39" t="s">
        <v>624</v>
      </c>
      <c r="C201" s="40" t="s">
        <v>625</v>
      </c>
      <c r="D201" s="40" t="s">
        <v>626</v>
      </c>
      <c r="E201" s="36" t="s">
        <v>57</v>
      </c>
      <c r="F201" s="37"/>
      <c r="G201" s="42">
        <v>269.3458167702</v>
      </c>
      <c r="H201" s="41">
        <f t="shared" si="6"/>
        <v>269.35</v>
      </c>
      <c r="I201" s="56">
        <f t="shared" si="7"/>
        <v>0</v>
      </c>
      <c r="J201" s="54">
        <f>ROUND(H201*报价汇总表9!$C$8,2)</f>
        <v>0</v>
      </c>
      <c r="K201" s="56"/>
      <c r="L201" s="53" t="s">
        <v>437</v>
      </c>
    </row>
    <row r="202" ht="69.95" customHeight="1" spans="1:12">
      <c r="A202" s="38" t="s">
        <v>627</v>
      </c>
      <c r="B202" s="39" t="s">
        <v>628</v>
      </c>
      <c r="C202" s="40" t="s">
        <v>629</v>
      </c>
      <c r="D202" s="40" t="s">
        <v>626</v>
      </c>
      <c r="E202" s="36" t="s">
        <v>57</v>
      </c>
      <c r="F202" s="37"/>
      <c r="G202" s="42">
        <v>269.3456488728</v>
      </c>
      <c r="H202" s="41">
        <f t="shared" si="6"/>
        <v>269.35</v>
      </c>
      <c r="I202" s="56">
        <f t="shared" si="7"/>
        <v>0</v>
      </c>
      <c r="J202" s="54">
        <f>ROUND(H202*报价汇总表9!$C$8,2)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ROUND(H203*报价汇总表9!$C$8,2)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ROUND(H204*报价汇总表9!$C$8,2)</f>
        <v>0</v>
      </c>
      <c r="K204" s="56"/>
      <c r="L204" s="53"/>
    </row>
    <row r="205" ht="90" customHeight="1" spans="1:12">
      <c r="A205" s="38" t="s">
        <v>61</v>
      </c>
      <c r="B205" s="39" t="s">
        <v>635</v>
      </c>
      <c r="C205" s="40" t="s">
        <v>636</v>
      </c>
      <c r="D205" s="40" t="s">
        <v>637</v>
      </c>
      <c r="E205" s="36" t="s">
        <v>57</v>
      </c>
      <c r="F205" s="37"/>
      <c r="G205" s="42">
        <v>345.19</v>
      </c>
      <c r="H205" s="41">
        <f t="shared" si="6"/>
        <v>345.19</v>
      </c>
      <c r="I205" s="56">
        <f t="shared" si="7"/>
        <v>0</v>
      </c>
      <c r="J205" s="54">
        <f>ROUND(H205*报价汇总表9!$C$8,2)</f>
        <v>0</v>
      </c>
      <c r="K205" s="56"/>
      <c r="L205" s="53"/>
    </row>
    <row r="206" ht="90" customHeight="1" spans="1:12">
      <c r="A206" s="38" t="s">
        <v>66</v>
      </c>
      <c r="B206" s="39" t="s">
        <v>638</v>
      </c>
      <c r="C206" s="40" t="s">
        <v>639</v>
      </c>
      <c r="D206" s="40" t="s">
        <v>637</v>
      </c>
      <c r="E206" s="36" t="s">
        <v>57</v>
      </c>
      <c r="F206" s="37"/>
      <c r="G206" s="42">
        <v>348.88</v>
      </c>
      <c r="H206" s="41">
        <f t="shared" si="6"/>
        <v>348.88</v>
      </c>
      <c r="I206" s="56">
        <f t="shared" si="7"/>
        <v>0</v>
      </c>
      <c r="J206" s="54">
        <f>ROUND(H206*报价汇总表9!$C$8,2)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ROUND(H207*报价汇总表9!$C$8,2)</f>
        <v>0</v>
      </c>
      <c r="K207" s="56"/>
      <c r="L207" s="53"/>
    </row>
    <row r="208" ht="80.1" customHeight="1" spans="1:12">
      <c r="A208" s="38" t="s">
        <v>61</v>
      </c>
      <c r="B208" s="39" t="s">
        <v>642</v>
      </c>
      <c r="C208" s="40" t="s">
        <v>643</v>
      </c>
      <c r="D208" s="40" t="s">
        <v>644</v>
      </c>
      <c r="E208" s="36" t="s">
        <v>57</v>
      </c>
      <c r="F208" s="37"/>
      <c r="G208" s="42">
        <v>231.32535955</v>
      </c>
      <c r="H208" s="41">
        <f t="shared" si="6"/>
        <v>231.33</v>
      </c>
      <c r="I208" s="56">
        <f t="shared" si="7"/>
        <v>0</v>
      </c>
      <c r="J208" s="54">
        <f>ROUND(H208*报价汇总表9!$C$8,2)</f>
        <v>0</v>
      </c>
      <c r="K208" s="56"/>
      <c r="L208" s="53" t="s">
        <v>614</v>
      </c>
    </row>
    <row r="209" ht="80.1" customHeight="1" spans="1:12">
      <c r="A209" s="38" t="s">
        <v>66</v>
      </c>
      <c r="B209" s="39" t="s">
        <v>645</v>
      </c>
      <c r="C209" s="40" t="s">
        <v>646</v>
      </c>
      <c r="D209" s="40" t="s">
        <v>644</v>
      </c>
      <c r="E209" s="36" t="s">
        <v>57</v>
      </c>
      <c r="F209" s="37"/>
      <c r="G209" s="42">
        <v>171.1326481315</v>
      </c>
      <c r="H209" s="41">
        <f t="shared" si="6"/>
        <v>171.13</v>
      </c>
      <c r="I209" s="56">
        <f t="shared" si="7"/>
        <v>0</v>
      </c>
      <c r="J209" s="54">
        <f>ROUND(H209*报价汇总表9!$C$8,2)</f>
        <v>0</v>
      </c>
      <c r="K209" s="56"/>
      <c r="L209" s="53" t="s">
        <v>437</v>
      </c>
    </row>
    <row r="210" ht="80.1" customHeight="1" spans="1:12">
      <c r="A210" s="38" t="s">
        <v>647</v>
      </c>
      <c r="B210" s="39" t="s">
        <v>648</v>
      </c>
      <c r="C210" s="40" t="s">
        <v>649</v>
      </c>
      <c r="D210" s="40" t="s">
        <v>644</v>
      </c>
      <c r="E210" s="36" t="s">
        <v>57</v>
      </c>
      <c r="F210" s="37"/>
      <c r="G210" s="42">
        <v>230.757789542</v>
      </c>
      <c r="H210" s="41">
        <f t="shared" si="6"/>
        <v>230.76</v>
      </c>
      <c r="I210" s="56">
        <f t="shared" si="7"/>
        <v>0</v>
      </c>
      <c r="J210" s="54">
        <f>ROUND(H210*报价汇总表9!$C$8,2)</f>
        <v>0</v>
      </c>
      <c r="K210" s="56"/>
      <c r="L210" s="53" t="s">
        <v>650</v>
      </c>
    </row>
    <row r="211" ht="99.95" customHeight="1" spans="1:12">
      <c r="A211" s="38" t="s">
        <v>190</v>
      </c>
      <c r="B211" s="39" t="s">
        <v>651</v>
      </c>
      <c r="C211" s="40" t="s">
        <v>652</v>
      </c>
      <c r="D211" s="40" t="s">
        <v>653</v>
      </c>
      <c r="E211" s="36" t="s">
        <v>57</v>
      </c>
      <c r="F211" s="37"/>
      <c r="G211" s="42">
        <v>192.65</v>
      </c>
      <c r="H211" s="41">
        <f t="shared" si="6"/>
        <v>192.65</v>
      </c>
      <c r="I211" s="56">
        <f t="shared" si="7"/>
        <v>0</v>
      </c>
      <c r="J211" s="54">
        <f>ROUND(H211*报价汇总表9!$C$8,2)</f>
        <v>0</v>
      </c>
      <c r="K211" s="56"/>
      <c r="L211" s="53"/>
    </row>
    <row r="212" ht="30" customHeight="1" spans="1:12">
      <c r="A212" s="38" t="s">
        <v>285</v>
      </c>
      <c r="B212" s="39" t="s">
        <v>654</v>
      </c>
      <c r="C212" s="40" t="s">
        <v>655</v>
      </c>
      <c r="D212" s="40" t="s">
        <v>656</v>
      </c>
      <c r="E212" s="36" t="s">
        <v>57</v>
      </c>
      <c r="F212" s="37"/>
      <c r="G212" s="42">
        <v>112.78</v>
      </c>
      <c r="H212" s="41">
        <f t="shared" si="6"/>
        <v>112.78</v>
      </c>
      <c r="I212" s="56">
        <f t="shared" si="7"/>
        <v>0</v>
      </c>
      <c r="J212" s="54">
        <f>ROUND(H212*报价汇总表9!$C$8,2)</f>
        <v>0</v>
      </c>
      <c r="K212" s="56"/>
      <c r="L212" s="53"/>
    </row>
    <row r="213" ht="60" customHeight="1" spans="1:12">
      <c r="A213" s="38" t="s">
        <v>657</v>
      </c>
      <c r="B213" s="39" t="s">
        <v>658</v>
      </c>
      <c r="C213" s="40" t="s">
        <v>659</v>
      </c>
      <c r="D213" s="40" t="s">
        <v>660</v>
      </c>
      <c r="E213" s="36" t="s">
        <v>41</v>
      </c>
      <c r="F213" s="37"/>
      <c r="G213" s="42">
        <v>7.00787008</v>
      </c>
      <c r="H213" s="41">
        <f t="shared" si="6"/>
        <v>7.01</v>
      </c>
      <c r="I213" s="56">
        <f t="shared" si="7"/>
        <v>0</v>
      </c>
      <c r="J213" s="54">
        <f>ROUND(H213*报价汇总表9!$C$8,2)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ROUND(H214*报价汇总表9!$C$8,2)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ROUND(H215*报价汇总表9!$C$8,2)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ROUND(H216*报价汇总表9!$C$8,2)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ROUND(H217*报价汇总表9!$C$8,2)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ROUND(H218*报价汇总表9!$C$8,2)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ROUND(H219*报价汇总表9!$C$8,2)</f>
        <v>0</v>
      </c>
      <c r="K219" s="56"/>
      <c r="L219" s="58"/>
    </row>
    <row r="220" ht="90" customHeight="1" spans="1:12">
      <c r="A220" s="38" t="s">
        <v>61</v>
      </c>
      <c r="B220" s="39" t="s">
        <v>681</v>
      </c>
      <c r="C220" s="40" t="s">
        <v>682</v>
      </c>
      <c r="D220" s="40" t="s">
        <v>683</v>
      </c>
      <c r="E220" s="33" t="s">
        <v>57</v>
      </c>
      <c r="F220" s="34"/>
      <c r="G220" s="42">
        <v>320</v>
      </c>
      <c r="H220" s="41">
        <f t="shared" si="6"/>
        <v>320</v>
      </c>
      <c r="I220" s="56">
        <f t="shared" si="7"/>
        <v>0</v>
      </c>
      <c r="J220" s="54">
        <f>ROUND(H220*报价汇总表9!$C$8,2)</f>
        <v>0</v>
      </c>
      <c r="K220" s="56"/>
      <c r="L220" s="53"/>
    </row>
    <row r="221" ht="90" customHeight="1" spans="1:12">
      <c r="A221" s="38" t="s">
        <v>66</v>
      </c>
      <c r="B221" s="39" t="s">
        <v>684</v>
      </c>
      <c r="C221" s="40" t="s">
        <v>685</v>
      </c>
      <c r="D221" s="40" t="s">
        <v>683</v>
      </c>
      <c r="E221" s="36" t="s">
        <v>57</v>
      </c>
      <c r="F221" s="37"/>
      <c r="G221" s="42">
        <v>310</v>
      </c>
      <c r="H221" s="41">
        <f t="shared" si="6"/>
        <v>310</v>
      </c>
      <c r="I221" s="56">
        <f t="shared" si="7"/>
        <v>0</v>
      </c>
      <c r="J221" s="54">
        <f>ROUND(H221*报价汇总表9!$C$8,2)</f>
        <v>0</v>
      </c>
      <c r="K221" s="56"/>
      <c r="L221" s="53"/>
    </row>
    <row r="222" ht="90" customHeight="1" spans="1:12">
      <c r="A222" s="38" t="s">
        <v>372</v>
      </c>
      <c r="B222" s="39" t="s">
        <v>686</v>
      </c>
      <c r="C222" s="40" t="s">
        <v>687</v>
      </c>
      <c r="D222" s="40" t="s">
        <v>683</v>
      </c>
      <c r="E222" s="36" t="s">
        <v>57</v>
      </c>
      <c r="F222" s="37"/>
      <c r="G222" s="42">
        <v>330</v>
      </c>
      <c r="H222" s="41">
        <f t="shared" si="6"/>
        <v>330</v>
      </c>
      <c r="I222" s="56">
        <f t="shared" si="7"/>
        <v>0</v>
      </c>
      <c r="J222" s="54">
        <f>ROUND(H222*报价汇总表9!$C$8,2)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ROUND(H223*报价汇总表9!$C$8,2)</f>
        <v>0</v>
      </c>
      <c r="K223" s="56"/>
      <c r="L223" s="53"/>
    </row>
    <row r="224" ht="99.95" customHeight="1" spans="1:12">
      <c r="A224" s="38" t="s">
        <v>190</v>
      </c>
      <c r="B224" s="39" t="s">
        <v>690</v>
      </c>
      <c r="C224" s="40" t="s">
        <v>691</v>
      </c>
      <c r="D224" s="40" t="s">
        <v>692</v>
      </c>
      <c r="E224" s="36" t="s">
        <v>57</v>
      </c>
      <c r="F224" s="37"/>
      <c r="G224" s="42">
        <v>721.41</v>
      </c>
      <c r="H224" s="41">
        <f t="shared" si="6"/>
        <v>721.41</v>
      </c>
      <c r="I224" s="56">
        <f t="shared" si="7"/>
        <v>0</v>
      </c>
      <c r="J224" s="54">
        <f>ROUND(H224*报价汇总表9!$C$8,2)</f>
        <v>0</v>
      </c>
      <c r="K224" s="56"/>
      <c r="L224" s="53"/>
    </row>
    <row r="225" ht="90" customHeight="1" spans="1:12">
      <c r="A225" s="38" t="s">
        <v>285</v>
      </c>
      <c r="B225" s="39" t="s">
        <v>693</v>
      </c>
      <c r="C225" s="40" t="s">
        <v>694</v>
      </c>
      <c r="D225" s="40" t="s">
        <v>695</v>
      </c>
      <c r="E225" s="36" t="s">
        <v>57</v>
      </c>
      <c r="F225" s="37"/>
      <c r="G225" s="42">
        <v>189.38</v>
      </c>
      <c r="H225" s="41">
        <f t="shared" si="6"/>
        <v>189.38</v>
      </c>
      <c r="I225" s="56">
        <f t="shared" si="7"/>
        <v>0</v>
      </c>
      <c r="J225" s="54">
        <f>ROUND(H225*报价汇总表9!$C$8,2)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ROUND(H226*报价汇总表9!$C$8,2)</f>
        <v>0</v>
      </c>
      <c r="K226" s="56"/>
      <c r="L226" s="53"/>
    </row>
    <row r="227" ht="99.95" customHeight="1" spans="1:12">
      <c r="A227" s="38" t="s">
        <v>45</v>
      </c>
      <c r="B227" s="39" t="s">
        <v>699</v>
      </c>
      <c r="C227" s="40" t="s">
        <v>700</v>
      </c>
      <c r="D227" s="40" t="s">
        <v>701</v>
      </c>
      <c r="E227" s="36" t="s">
        <v>57</v>
      </c>
      <c r="F227" s="37">
        <v>6</v>
      </c>
      <c r="G227" s="42">
        <v>190.0129551505</v>
      </c>
      <c r="H227" s="41">
        <f t="shared" si="6"/>
        <v>190.01</v>
      </c>
      <c r="I227" s="56">
        <f t="shared" si="7"/>
        <v>1140</v>
      </c>
      <c r="J227" s="57"/>
      <c r="K227" s="56">
        <f>ROUND(F227*J227,0)</f>
        <v>0</v>
      </c>
      <c r="L227" s="53" t="s">
        <v>437</v>
      </c>
    </row>
    <row r="228" ht="99.95" customHeight="1" spans="1:12">
      <c r="A228" s="38" t="s">
        <v>49</v>
      </c>
      <c r="B228" s="39" t="s">
        <v>702</v>
      </c>
      <c r="C228" s="40" t="s">
        <v>703</v>
      </c>
      <c r="D228" s="40" t="s">
        <v>701</v>
      </c>
      <c r="E228" s="36" t="s">
        <v>57</v>
      </c>
      <c r="F228" s="37"/>
      <c r="G228" s="42">
        <v>189.3728654474</v>
      </c>
      <c r="H228" s="41">
        <f t="shared" si="6"/>
        <v>189.37</v>
      </c>
      <c r="I228" s="56">
        <f t="shared" si="7"/>
        <v>0</v>
      </c>
      <c r="J228" s="54">
        <f>ROUND(H228*报价汇总表9!$C$8,2)</f>
        <v>0</v>
      </c>
      <c r="K228" s="56"/>
      <c r="L228" s="53" t="s">
        <v>650</v>
      </c>
    </row>
    <row r="229" ht="99.95" customHeight="1" spans="1:12">
      <c r="A229" s="38" t="s">
        <v>190</v>
      </c>
      <c r="B229" s="39" t="s">
        <v>704</v>
      </c>
      <c r="C229" s="40" t="s">
        <v>705</v>
      </c>
      <c r="D229" s="40" t="s">
        <v>701</v>
      </c>
      <c r="E229" s="36" t="s">
        <v>57</v>
      </c>
      <c r="F229" s="37">
        <v>4082</v>
      </c>
      <c r="G229" s="42">
        <v>193.2665858562</v>
      </c>
      <c r="H229" s="41">
        <f t="shared" si="6"/>
        <v>193.27</v>
      </c>
      <c r="I229" s="56">
        <f t="shared" si="7"/>
        <v>788928</v>
      </c>
      <c r="J229" s="57"/>
      <c r="K229" s="56">
        <f>ROUND(F229*J229,0)</f>
        <v>0</v>
      </c>
      <c r="L229" s="53" t="s">
        <v>706</v>
      </c>
    </row>
    <row r="230" ht="99.95" customHeight="1" spans="1:12">
      <c r="A230" s="38" t="s">
        <v>285</v>
      </c>
      <c r="B230" s="39" t="s">
        <v>707</v>
      </c>
      <c r="C230" s="40" t="s">
        <v>708</v>
      </c>
      <c r="D230" s="40" t="s">
        <v>701</v>
      </c>
      <c r="E230" s="36" t="s">
        <v>57</v>
      </c>
      <c r="F230" s="37"/>
      <c r="G230" s="42">
        <v>193.2668976637</v>
      </c>
      <c r="H230" s="41">
        <f t="shared" si="6"/>
        <v>193.27</v>
      </c>
      <c r="I230" s="56">
        <f t="shared" si="7"/>
        <v>0</v>
      </c>
      <c r="J230" s="54">
        <f>ROUND(H230*报价汇总表9!$C$8,2)</f>
        <v>0</v>
      </c>
      <c r="K230" s="56"/>
      <c r="L230" s="53" t="s">
        <v>709</v>
      </c>
    </row>
    <row r="231" ht="99.95" customHeight="1" spans="1:12">
      <c r="A231" s="38" t="s">
        <v>289</v>
      </c>
      <c r="B231" s="39" t="s">
        <v>710</v>
      </c>
      <c r="C231" s="40" t="s">
        <v>711</v>
      </c>
      <c r="D231" s="40" t="s">
        <v>701</v>
      </c>
      <c r="E231" s="36" t="s">
        <v>57</v>
      </c>
      <c r="F231" s="37"/>
      <c r="G231" s="42">
        <v>190.0109491315</v>
      </c>
      <c r="H231" s="41">
        <f t="shared" si="6"/>
        <v>190.01</v>
      </c>
      <c r="I231" s="56">
        <f t="shared" si="7"/>
        <v>0</v>
      </c>
      <c r="J231" s="54">
        <f>ROUND(H231*报价汇总表9!$C$8,2)</f>
        <v>0</v>
      </c>
      <c r="K231" s="56"/>
      <c r="L231" s="53" t="s">
        <v>146</v>
      </c>
    </row>
    <row r="232" ht="60" customHeight="1" spans="1:12">
      <c r="A232" s="38" t="s">
        <v>712</v>
      </c>
      <c r="B232" s="39" t="s">
        <v>713</v>
      </c>
      <c r="C232" s="40" t="s">
        <v>714</v>
      </c>
      <c r="D232" s="40" t="s">
        <v>715</v>
      </c>
      <c r="E232" s="36" t="s">
        <v>57</v>
      </c>
      <c r="F232" s="37"/>
      <c r="G232" s="42">
        <v>38.61275</v>
      </c>
      <c r="H232" s="41">
        <f t="shared" si="6"/>
        <v>38.61</v>
      </c>
      <c r="I232" s="56">
        <f t="shared" si="7"/>
        <v>0</v>
      </c>
      <c r="J232" s="54">
        <f>ROUND(H232*报价汇总表9!$C$8,2)</f>
        <v>0</v>
      </c>
      <c r="K232" s="56"/>
      <c r="L232" s="53" t="s">
        <v>614</v>
      </c>
    </row>
    <row r="233" ht="99.95" customHeight="1" spans="1:12">
      <c r="A233" s="38" t="s">
        <v>716</v>
      </c>
      <c r="B233" s="39" t="s">
        <v>717</v>
      </c>
      <c r="C233" s="40" t="s">
        <v>718</v>
      </c>
      <c r="D233" s="40" t="s">
        <v>701</v>
      </c>
      <c r="E233" s="36" t="s">
        <v>57</v>
      </c>
      <c r="F233" s="37"/>
      <c r="G233" s="42">
        <v>190.010958592</v>
      </c>
      <c r="H233" s="41">
        <f t="shared" si="6"/>
        <v>190.01</v>
      </c>
      <c r="I233" s="56">
        <f t="shared" si="7"/>
        <v>0</v>
      </c>
      <c r="J233" s="54">
        <f>ROUND(H233*报价汇总表9!$C$8,2)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ROUND(H234*报价汇总表9!$C$8,2)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ROUND(H235*报价汇总表9!$C$8,2)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ROUND(H236*报价汇总表9!$C$8,2)</f>
        <v>0</v>
      </c>
      <c r="K236" s="56"/>
      <c r="L236" s="53"/>
    </row>
    <row r="237" ht="50.1" customHeight="1" spans="1:12">
      <c r="A237" s="38" t="s">
        <v>61</v>
      </c>
      <c r="B237" s="39" t="s">
        <v>727</v>
      </c>
      <c r="C237" s="40" t="s">
        <v>728</v>
      </c>
      <c r="D237" s="40" t="s">
        <v>729</v>
      </c>
      <c r="E237" s="36" t="s">
        <v>57</v>
      </c>
      <c r="F237" s="37"/>
      <c r="G237" s="42">
        <v>271.9519748516</v>
      </c>
      <c r="H237" s="41">
        <f t="shared" si="6"/>
        <v>271.95</v>
      </c>
      <c r="I237" s="56">
        <f t="shared" si="7"/>
        <v>0</v>
      </c>
      <c r="J237" s="54">
        <f>ROUND(H237*报价汇总表9!$C$8,2)</f>
        <v>0</v>
      </c>
      <c r="K237" s="56"/>
      <c r="L237" s="53" t="s">
        <v>730</v>
      </c>
    </row>
    <row r="238" ht="50.1" customHeight="1" spans="1:12">
      <c r="A238" s="38" t="s">
        <v>66</v>
      </c>
      <c r="B238" s="39" t="s">
        <v>731</v>
      </c>
      <c r="C238" s="40" t="s">
        <v>732</v>
      </c>
      <c r="D238" s="40" t="s">
        <v>729</v>
      </c>
      <c r="E238" s="36" t="s">
        <v>57</v>
      </c>
      <c r="F238" s="37"/>
      <c r="G238" s="42">
        <v>314.7449991214</v>
      </c>
      <c r="H238" s="41">
        <f t="shared" si="6"/>
        <v>314.74</v>
      </c>
      <c r="I238" s="56">
        <f t="shared" si="7"/>
        <v>0</v>
      </c>
      <c r="J238" s="54">
        <f>ROUND(H238*报价汇总表9!$C$8,2)</f>
        <v>0</v>
      </c>
      <c r="K238" s="56"/>
      <c r="L238" s="53" t="s">
        <v>730</v>
      </c>
    </row>
    <row r="239" ht="50.1" customHeight="1" spans="1:12">
      <c r="A239" s="38" t="s">
        <v>372</v>
      </c>
      <c r="B239" s="39" t="s">
        <v>733</v>
      </c>
      <c r="C239" s="40" t="s">
        <v>734</v>
      </c>
      <c r="D239" s="40" t="s">
        <v>729</v>
      </c>
      <c r="E239" s="36" t="s">
        <v>57</v>
      </c>
      <c r="F239" s="37"/>
      <c r="G239" s="42">
        <v>271.9525399334</v>
      </c>
      <c r="H239" s="41">
        <f t="shared" si="6"/>
        <v>271.95</v>
      </c>
      <c r="I239" s="56">
        <f t="shared" si="7"/>
        <v>0</v>
      </c>
      <c r="J239" s="54">
        <f>ROUND(H239*报价汇总表9!$C$8,2)</f>
        <v>0</v>
      </c>
      <c r="K239" s="56"/>
      <c r="L239" s="53" t="s">
        <v>735</v>
      </c>
    </row>
    <row r="240" ht="50.1" customHeight="1" spans="1:12">
      <c r="A240" s="38" t="s">
        <v>376</v>
      </c>
      <c r="B240" s="39" t="s">
        <v>736</v>
      </c>
      <c r="C240" s="40" t="s">
        <v>737</v>
      </c>
      <c r="D240" s="40" t="s">
        <v>729</v>
      </c>
      <c r="E240" s="36" t="s">
        <v>57</v>
      </c>
      <c r="F240" s="37"/>
      <c r="G240" s="42">
        <v>314.7446843123</v>
      </c>
      <c r="H240" s="41">
        <f t="shared" si="6"/>
        <v>314.74</v>
      </c>
      <c r="I240" s="56">
        <f t="shared" si="7"/>
        <v>0</v>
      </c>
      <c r="J240" s="54">
        <f>ROUND(H240*报价汇总表9!$C$8,2)</f>
        <v>0</v>
      </c>
      <c r="K240" s="56"/>
      <c r="L240" s="53" t="s">
        <v>735</v>
      </c>
    </row>
    <row r="241" ht="50.1" customHeight="1" spans="1:12">
      <c r="A241" s="38" t="s">
        <v>49</v>
      </c>
      <c r="B241" s="39" t="s">
        <v>738</v>
      </c>
      <c r="C241" s="40" t="s">
        <v>739</v>
      </c>
      <c r="D241" s="40" t="s">
        <v>729</v>
      </c>
      <c r="E241" s="36" t="s">
        <v>57</v>
      </c>
      <c r="F241" s="37"/>
      <c r="G241" s="42">
        <v>708.54</v>
      </c>
      <c r="H241" s="41">
        <f t="shared" si="6"/>
        <v>708.54</v>
      </c>
      <c r="I241" s="56">
        <f t="shared" si="7"/>
        <v>0</v>
      </c>
      <c r="J241" s="54">
        <f>ROUND(H241*报价汇总表9!$C$8,2)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ROUND(H242*报价汇总表9!$C$8,2)</f>
        <v>0</v>
      </c>
      <c r="K242" s="56"/>
      <c r="L242" s="53"/>
    </row>
    <row r="243" ht="60" customHeight="1" spans="1:12">
      <c r="A243" s="38" t="s">
        <v>45</v>
      </c>
      <c r="B243" s="39" t="s">
        <v>743</v>
      </c>
      <c r="C243" s="40" t="s">
        <v>744</v>
      </c>
      <c r="D243" s="40" t="s">
        <v>745</v>
      </c>
      <c r="E243" s="36" t="s">
        <v>57</v>
      </c>
      <c r="F243" s="37"/>
      <c r="G243" s="42">
        <v>399.30447587</v>
      </c>
      <c r="H243" s="41">
        <f t="shared" si="6"/>
        <v>399.3</v>
      </c>
      <c r="I243" s="56">
        <f t="shared" si="7"/>
        <v>0</v>
      </c>
      <c r="J243" s="54">
        <f>ROUND(H243*报价汇总表9!$C$8,2)</f>
        <v>0</v>
      </c>
      <c r="K243" s="56"/>
      <c r="L243" s="53" t="s">
        <v>146</v>
      </c>
    </row>
    <row r="244" ht="60" customHeight="1" spans="1:12">
      <c r="A244" s="38" t="s">
        <v>49</v>
      </c>
      <c r="B244" s="39" t="s">
        <v>746</v>
      </c>
      <c r="C244" s="40" t="s">
        <v>747</v>
      </c>
      <c r="D244" s="40" t="s">
        <v>745</v>
      </c>
      <c r="E244" s="36" t="s">
        <v>57</v>
      </c>
      <c r="F244" s="37"/>
      <c r="G244" s="42">
        <v>444.56447587</v>
      </c>
      <c r="H244" s="41">
        <f t="shared" si="6"/>
        <v>444.56</v>
      </c>
      <c r="I244" s="56">
        <f t="shared" si="7"/>
        <v>0</v>
      </c>
      <c r="J244" s="54">
        <f>ROUND(H244*报价汇总表9!$C$8,2)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ROUND(H245*报价汇总表9!$C$8,2)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ROUND(H246*报价汇总表9!$C$8,2)</f>
        <v>0</v>
      </c>
      <c r="K246" s="56"/>
      <c r="L246" s="53" t="s">
        <v>755</v>
      </c>
    </row>
    <row r="247" ht="60" customHeight="1" spans="1:12">
      <c r="A247" s="38" t="s">
        <v>756</v>
      </c>
      <c r="B247" s="39" t="s">
        <v>757</v>
      </c>
      <c r="C247" s="40" t="s">
        <v>758</v>
      </c>
      <c r="D247" s="40" t="s">
        <v>759</v>
      </c>
      <c r="E247" s="36" t="s">
        <v>57</v>
      </c>
      <c r="F247" s="37"/>
      <c r="G247" s="42">
        <v>424.866085078</v>
      </c>
      <c r="H247" s="41">
        <f t="shared" si="6"/>
        <v>424.87</v>
      </c>
      <c r="I247" s="56">
        <f t="shared" si="7"/>
        <v>0</v>
      </c>
      <c r="J247" s="54">
        <f>ROUND(H247*报价汇总表9!$C$8,2)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ROUND(H248*报价汇总表9!$C$8,2)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ROUND(H249*报价汇总表9!$C$8,2)</f>
        <v>0</v>
      </c>
      <c r="K249" s="56"/>
      <c r="L249" s="53"/>
    </row>
    <row r="250" ht="60" customHeight="1" spans="1:12">
      <c r="A250" s="38" t="s">
        <v>767</v>
      </c>
      <c r="B250" s="39" t="s">
        <v>768</v>
      </c>
      <c r="C250" s="40" t="s">
        <v>769</v>
      </c>
      <c r="D250" s="40" t="s">
        <v>770</v>
      </c>
      <c r="E250" s="36" t="s">
        <v>41</v>
      </c>
      <c r="F250" s="37"/>
      <c r="G250" s="42">
        <v>162.82</v>
      </c>
      <c r="H250" s="41">
        <f t="shared" si="6"/>
        <v>162.82</v>
      </c>
      <c r="I250" s="56">
        <f t="shared" si="7"/>
        <v>0</v>
      </c>
      <c r="J250" s="54">
        <f>ROUND(H250*报价汇总表9!$C$8,2)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ROUND(H251*报价汇总表9!$C$8,2)</f>
        <v>0</v>
      </c>
      <c r="K251" s="56"/>
      <c r="L251" s="53"/>
    </row>
    <row r="252" ht="60" customHeight="1" spans="1:12">
      <c r="A252" s="38" t="s">
        <v>774</v>
      </c>
      <c r="B252" s="39" t="s">
        <v>775</v>
      </c>
      <c r="C252" s="40" t="s">
        <v>776</v>
      </c>
      <c r="D252" s="40" t="s">
        <v>777</v>
      </c>
      <c r="E252" s="36" t="s">
        <v>57</v>
      </c>
      <c r="F252" s="37"/>
      <c r="G252" s="42">
        <v>345.39</v>
      </c>
      <c r="H252" s="41">
        <f t="shared" si="6"/>
        <v>345.39</v>
      </c>
      <c r="I252" s="56">
        <f t="shared" si="7"/>
        <v>0</v>
      </c>
      <c r="J252" s="54">
        <f>ROUND(H252*报价汇总表9!$C$8,2)</f>
        <v>0</v>
      </c>
      <c r="K252" s="56"/>
      <c r="L252" s="53"/>
    </row>
    <row r="253" ht="60" customHeight="1" spans="1:12">
      <c r="A253" s="38" t="s">
        <v>778</v>
      </c>
      <c r="B253" s="39" t="s">
        <v>779</v>
      </c>
      <c r="C253" s="40" t="s">
        <v>780</v>
      </c>
      <c r="D253" s="40" t="s">
        <v>777</v>
      </c>
      <c r="E253" s="36" t="s">
        <v>57</v>
      </c>
      <c r="F253" s="37"/>
      <c r="G253" s="42">
        <v>195.5</v>
      </c>
      <c r="H253" s="41">
        <f t="shared" si="6"/>
        <v>195.5</v>
      </c>
      <c r="I253" s="56">
        <f t="shared" si="7"/>
        <v>0</v>
      </c>
      <c r="J253" s="54">
        <f>ROUND(H253*报价汇总表9!$C$8,2)</f>
        <v>0</v>
      </c>
      <c r="K253" s="56"/>
      <c r="L253" s="53"/>
    </row>
    <row r="254" ht="39.95" customHeight="1" spans="1:12">
      <c r="A254" s="38" t="s">
        <v>781</v>
      </c>
      <c r="B254" s="39" t="s">
        <v>782</v>
      </c>
      <c r="C254" s="40" t="s">
        <v>783</v>
      </c>
      <c r="D254" s="40" t="s">
        <v>279</v>
      </c>
      <c r="E254" s="36" t="s">
        <v>57</v>
      </c>
      <c r="F254" s="37"/>
      <c r="G254" s="42">
        <v>94.38</v>
      </c>
      <c r="H254" s="41">
        <f t="shared" si="6"/>
        <v>94.38</v>
      </c>
      <c r="I254" s="56">
        <f t="shared" si="7"/>
        <v>0</v>
      </c>
      <c r="J254" s="54">
        <f>ROUND(H254*报价汇总表9!$C$8,2)</f>
        <v>0</v>
      </c>
      <c r="K254" s="56"/>
      <c r="L254" s="53"/>
    </row>
    <row r="255" ht="39.95" customHeight="1" spans="1:12">
      <c r="A255" s="38" t="s">
        <v>784</v>
      </c>
      <c r="B255" s="39" t="s">
        <v>785</v>
      </c>
      <c r="C255" s="40" t="s">
        <v>786</v>
      </c>
      <c r="D255" s="40" t="s">
        <v>787</v>
      </c>
      <c r="E255" s="36" t="s">
        <v>57</v>
      </c>
      <c r="F255" s="37"/>
      <c r="G255" s="42">
        <v>242.2</v>
      </c>
      <c r="H255" s="41">
        <f t="shared" si="6"/>
        <v>242.2</v>
      </c>
      <c r="I255" s="56">
        <f t="shared" si="7"/>
        <v>0</v>
      </c>
      <c r="J255" s="54">
        <f>ROUND(H255*报价汇总表9!$C$8,2)</f>
        <v>0</v>
      </c>
      <c r="K255" s="56"/>
      <c r="L255" s="53"/>
    </row>
    <row r="256" ht="69.95" customHeight="1" spans="1:12">
      <c r="A256" s="38" t="s">
        <v>788</v>
      </c>
      <c r="B256" s="39" t="s">
        <v>789</v>
      </c>
      <c r="C256" s="40" t="s">
        <v>790</v>
      </c>
      <c r="D256" s="40" t="s">
        <v>791</v>
      </c>
      <c r="E256" s="36" t="s">
        <v>57</v>
      </c>
      <c r="F256" s="37"/>
      <c r="G256" s="42">
        <v>162.688616841</v>
      </c>
      <c r="H256" s="41">
        <f t="shared" si="6"/>
        <v>162.69</v>
      </c>
      <c r="I256" s="56">
        <f t="shared" si="7"/>
        <v>0</v>
      </c>
      <c r="J256" s="54">
        <f>ROUND(H256*报价汇总表9!$C$8,2)</f>
        <v>0</v>
      </c>
      <c r="K256" s="56"/>
      <c r="L256" s="53" t="s">
        <v>146</v>
      </c>
    </row>
    <row r="257" ht="69.95" customHeight="1" spans="1:12">
      <c r="A257" s="38" t="s">
        <v>792</v>
      </c>
      <c r="B257" s="39" t="s">
        <v>793</v>
      </c>
      <c r="C257" s="40" t="s">
        <v>794</v>
      </c>
      <c r="D257" s="40" t="s">
        <v>791</v>
      </c>
      <c r="E257" s="36" t="s">
        <v>57</v>
      </c>
      <c r="F257" s="37"/>
      <c r="G257" s="42">
        <v>162.731403100995</v>
      </c>
      <c r="H257" s="41">
        <f t="shared" si="6"/>
        <v>162.73</v>
      </c>
      <c r="I257" s="56">
        <f t="shared" si="7"/>
        <v>0</v>
      </c>
      <c r="J257" s="54">
        <f>ROUND(H257*报价汇总表9!$C$8,2)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ROUND(H258*报价汇总表9!$C$8,2)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ROUND(H259*报价汇总表9!$C$8,2)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ROUND(H260*报价汇总表9!$C$8,2)</f>
        <v>0</v>
      </c>
      <c r="K260" s="56"/>
      <c r="L260" s="53" t="s">
        <v>803</v>
      </c>
    </row>
    <row r="261" ht="30" customHeight="1" spans="1:12">
      <c r="A261" s="38" t="s">
        <v>807</v>
      </c>
      <c r="B261" s="39" t="s">
        <v>808</v>
      </c>
      <c r="C261" s="40" t="s">
        <v>809</v>
      </c>
      <c r="D261" s="40" t="s">
        <v>810</v>
      </c>
      <c r="E261" s="36" t="s">
        <v>57</v>
      </c>
      <c r="F261" s="37"/>
      <c r="G261" s="42">
        <v>11.36868</v>
      </c>
      <c r="H261" s="41">
        <f t="shared" si="6"/>
        <v>11.37</v>
      </c>
      <c r="I261" s="56">
        <f t="shared" si="7"/>
        <v>0</v>
      </c>
      <c r="J261" s="54">
        <f>ROUND(H261*报价汇总表9!$C$8,2)</f>
        <v>0</v>
      </c>
      <c r="K261" s="56"/>
      <c r="L261" s="53" t="s">
        <v>614</v>
      </c>
    </row>
    <row r="262" ht="30" customHeight="1" spans="1:12">
      <c r="A262" s="38" t="s">
        <v>811</v>
      </c>
      <c r="B262" s="39" t="s">
        <v>812</v>
      </c>
      <c r="C262" s="40" t="s">
        <v>813</v>
      </c>
      <c r="D262" s="40" t="s">
        <v>810</v>
      </c>
      <c r="E262" s="36" t="s">
        <v>57</v>
      </c>
      <c r="F262" s="37"/>
      <c r="G262" s="42">
        <v>11.370991008</v>
      </c>
      <c r="H262" s="41">
        <f t="shared" si="6"/>
        <v>11.37</v>
      </c>
      <c r="I262" s="56">
        <f t="shared" si="7"/>
        <v>0</v>
      </c>
      <c r="J262" s="54">
        <f>ROUND(H262*报价汇总表9!$C$8,2)</f>
        <v>0</v>
      </c>
      <c r="K262" s="56"/>
      <c r="L262" s="53" t="s">
        <v>814</v>
      </c>
    </row>
    <row r="263" ht="69.95" customHeight="1" spans="1:12">
      <c r="A263" s="38" t="s">
        <v>815</v>
      </c>
      <c r="B263" s="39" t="s">
        <v>816</v>
      </c>
      <c r="C263" s="40" t="s">
        <v>817</v>
      </c>
      <c r="D263" s="40" t="s">
        <v>810</v>
      </c>
      <c r="E263" s="36" t="s">
        <v>57</v>
      </c>
      <c r="F263" s="37"/>
      <c r="G263" s="42">
        <v>35.53026348</v>
      </c>
      <c r="H263" s="41">
        <f>ROUND(G263,2)</f>
        <v>35.53</v>
      </c>
      <c r="I263" s="56">
        <f t="shared" ref="I263" si="8">ROUND(F263*H263,0)</f>
        <v>0</v>
      </c>
      <c r="J263" s="54">
        <f>ROUND(H263*报价汇总表9!$C$8,2)</f>
        <v>0</v>
      </c>
      <c r="K263" s="56"/>
      <c r="L263" s="53" t="s">
        <v>706</v>
      </c>
    </row>
    <row r="264" s="6" customFormat="1" ht="24" customHeight="1" spans="1:12">
      <c r="A264" s="59"/>
      <c r="B264" s="60" t="s">
        <v>818</v>
      </c>
      <c r="C264" s="61"/>
      <c r="D264" s="61"/>
      <c r="E264" s="62"/>
      <c r="F264" s="63"/>
      <c r="G264" s="62"/>
      <c r="H264" s="62"/>
      <c r="I264" s="64">
        <f>SUM(I5:I263)</f>
        <v>2933549</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17 J22 J25 J33 J39 J48 J57 J58 J66 J108 J133 J134 J135 J142 J160 J168 J188 J227 J228 J229 J8:J16 J18:J21 J23:J24 J26:J32 J34:J38 J40:J45 J46:J47 J49:J50 J51:J54 J55:J56 J59:J65 J67:J68 J69:J70 J71:J107 J109:J132 J136:J141 J143:J159 J161:J163 J164:J165 J166:J167 J169:J187 J189:J192 J193:J194 J195:J226 J230: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7:J21 J23:J187 J189:J263"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zoomScale="130" zoomScaleNormal="130" workbookViewId="0">
      <selection activeCell="D7" sqref="D7"/>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6</v>
      </c>
      <c r="B2" s="70"/>
      <c r="C2" s="70"/>
      <c r="D2" s="70"/>
      <c r="E2" s="70"/>
    </row>
    <row r="3" ht="39.95" customHeight="1" spans="1:5">
      <c r="A3" s="71" t="s">
        <v>7</v>
      </c>
      <c r="B3" s="72" t="s">
        <v>8</v>
      </c>
      <c r="C3" s="73" t="s">
        <v>9</v>
      </c>
      <c r="D3" s="74" t="s">
        <v>10</v>
      </c>
      <c r="E3" s="75" t="s">
        <v>11</v>
      </c>
    </row>
    <row r="4" ht="39.95" customHeight="1" spans="1:5">
      <c r="A4" s="76">
        <v>1</v>
      </c>
      <c r="B4" s="77" t="s">
        <v>12</v>
      </c>
      <c r="C4" s="78">
        <f>'1-衡阳'!I264</f>
        <v>3454288</v>
      </c>
      <c r="D4" s="78">
        <f>'1-衡阳'!K264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3454288</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830</v>
      </c>
      <c r="B2" s="70"/>
      <c r="C2" s="70"/>
      <c r="D2" s="70"/>
      <c r="E2" s="70"/>
    </row>
    <row r="3" ht="39.95" customHeight="1" spans="1:5">
      <c r="A3" s="71" t="s">
        <v>7</v>
      </c>
      <c r="B3" s="72" t="s">
        <v>8</v>
      </c>
      <c r="C3" s="73" t="s">
        <v>9</v>
      </c>
      <c r="D3" s="74" t="s">
        <v>10</v>
      </c>
      <c r="E3" s="75" t="s">
        <v>11</v>
      </c>
    </row>
    <row r="4" ht="39.95" customHeight="1" spans="1:5">
      <c r="A4" s="76">
        <v>1</v>
      </c>
      <c r="B4" s="77" t="s">
        <v>12</v>
      </c>
      <c r="C4" s="78">
        <f>'10-邵阳'!I264</f>
        <v>3024412</v>
      </c>
      <c r="D4" s="78">
        <f>'10-邵阳'!K264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3024412</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9" activePane="bottomLeft" state="frozen"/>
      <selection/>
      <selection pane="bottomLeft" activeCell="J22" sqref="J22"/>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830</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90">
        <v>0</v>
      </c>
      <c r="K4" s="52"/>
      <c r="L4" s="53"/>
    </row>
    <row r="5" s="4" customFormat="1" ht="20.1" customHeight="1" spans="1:12">
      <c r="A5" s="30" t="s">
        <v>30</v>
      </c>
      <c r="B5" s="31" t="s">
        <v>31</v>
      </c>
      <c r="C5" s="32" t="s">
        <v>32</v>
      </c>
      <c r="D5" s="32"/>
      <c r="E5" s="36" t="s">
        <v>33</v>
      </c>
      <c r="F5" s="37"/>
      <c r="G5" s="35"/>
      <c r="H5" s="35"/>
      <c r="I5" s="50"/>
      <c r="J5" s="90"/>
      <c r="K5" s="52"/>
      <c r="L5" s="53"/>
    </row>
    <row r="6" s="4" customFormat="1" ht="20.1" customHeight="1" spans="1:12">
      <c r="A6" s="38" t="s">
        <v>34</v>
      </c>
      <c r="B6" s="39" t="s">
        <v>35</v>
      </c>
      <c r="C6" s="40" t="s">
        <v>36</v>
      </c>
      <c r="D6" s="40"/>
      <c r="E6" s="36" t="s">
        <v>33</v>
      </c>
      <c r="F6" s="37"/>
      <c r="G6" s="41"/>
      <c r="H6" s="41"/>
      <c r="I6" s="42"/>
      <c r="J6" s="91"/>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ROUND(H7*报价汇总表10!$C$8,2)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ROUND(H8*报价汇总表10!$C$8,2)</f>
        <v>0</v>
      </c>
      <c r="K8" s="56"/>
      <c r="L8" s="53"/>
    </row>
    <row r="9" ht="60" customHeight="1" spans="1:12">
      <c r="A9" s="38" t="s">
        <v>45</v>
      </c>
      <c r="B9" s="39" t="s">
        <v>46</v>
      </c>
      <c r="C9" s="40" t="s">
        <v>47</v>
      </c>
      <c r="D9" s="40" t="s">
        <v>48</v>
      </c>
      <c r="E9" s="36" t="s">
        <v>41</v>
      </c>
      <c r="F9" s="37"/>
      <c r="G9" s="42">
        <v>2.27</v>
      </c>
      <c r="H9" s="41">
        <f t="shared" si="0"/>
        <v>2.27</v>
      </c>
      <c r="I9" s="56">
        <f t="shared" si="1"/>
        <v>0</v>
      </c>
      <c r="J9" s="54">
        <f>ROUND(H9*报价汇总表10!$C$8,2)</f>
        <v>0</v>
      </c>
      <c r="K9" s="56"/>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ROUND(H10*报价汇总表10!$C$8,2)</f>
        <v>0</v>
      </c>
      <c r="K10" s="56"/>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ROUND(H11*报价汇总表10!$C$8,2)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ROUND(H12*报价汇总表10!$C$8,2)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ROUND(H13*报价汇总表10!$C$8,2)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ROUND(H14*报价汇总表10!$C$8,2)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ROUND(H15*报价汇总表10!$C$8,2)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ROUND(H16*报价汇总表10!$C$8,2)</f>
        <v>0</v>
      </c>
      <c r="K16" s="56"/>
      <c r="L16" s="53"/>
    </row>
    <row r="17" ht="39.95" customHeight="1" spans="1:12">
      <c r="A17" s="38" t="s">
        <v>45</v>
      </c>
      <c r="B17" s="39" t="s">
        <v>75</v>
      </c>
      <c r="C17" s="40" t="s">
        <v>76</v>
      </c>
      <c r="D17" s="40" t="s">
        <v>77</v>
      </c>
      <c r="E17" s="36" t="s">
        <v>41</v>
      </c>
      <c r="F17" s="37">
        <v>42</v>
      </c>
      <c r="G17" s="42">
        <v>24.68</v>
      </c>
      <c r="H17" s="41">
        <f t="shared" si="0"/>
        <v>24.68</v>
      </c>
      <c r="I17" s="56">
        <f t="shared" si="1"/>
        <v>1037</v>
      </c>
      <c r="J17" s="57"/>
      <c r="K17" s="56">
        <f>ROUND(F17*J17,0)</f>
        <v>0</v>
      </c>
      <c r="L17" s="53"/>
    </row>
    <row r="18" ht="39.95" customHeight="1" spans="1:12">
      <c r="A18" s="38" t="s">
        <v>49</v>
      </c>
      <c r="B18" s="39" t="s">
        <v>78</v>
      </c>
      <c r="C18" s="40" t="s">
        <v>79</v>
      </c>
      <c r="D18" s="40" t="s">
        <v>77</v>
      </c>
      <c r="E18" s="36" t="s">
        <v>41</v>
      </c>
      <c r="F18" s="37"/>
      <c r="G18" s="42">
        <v>10.58</v>
      </c>
      <c r="H18" s="41">
        <f t="shared" si="0"/>
        <v>10.58</v>
      </c>
      <c r="I18" s="56">
        <f t="shared" si="1"/>
        <v>0</v>
      </c>
      <c r="J18" s="54">
        <f>ROUND(H18*报价汇总表10!$C$8,2)</f>
        <v>0</v>
      </c>
      <c r="K18" s="56"/>
      <c r="L18" s="53"/>
    </row>
    <row r="19" ht="30" customHeight="1" spans="1:12">
      <c r="A19" s="38" t="s">
        <v>80</v>
      </c>
      <c r="B19" s="39" t="s">
        <v>81</v>
      </c>
      <c r="C19" s="40" t="s">
        <v>82</v>
      </c>
      <c r="D19" s="40" t="s">
        <v>83</v>
      </c>
      <c r="E19" s="36" t="s">
        <v>41</v>
      </c>
      <c r="F19" s="37"/>
      <c r="G19" s="42">
        <v>12.91</v>
      </c>
      <c r="H19" s="41">
        <f t="shared" si="0"/>
        <v>12.91</v>
      </c>
      <c r="I19" s="56">
        <f t="shared" si="1"/>
        <v>0</v>
      </c>
      <c r="J19" s="54">
        <f>ROUND(H19*报价汇总表10!$C$8,2)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ROUND(H20*报价汇总表10!$C$8,2)</f>
        <v>0</v>
      </c>
      <c r="K20" s="56"/>
      <c r="L20" s="53"/>
    </row>
    <row r="21" ht="60" customHeight="1" spans="1:12">
      <c r="A21" s="38" t="s">
        <v>89</v>
      </c>
      <c r="B21" s="39" t="s">
        <v>90</v>
      </c>
      <c r="C21" s="40" t="s">
        <v>91</v>
      </c>
      <c r="D21" s="40" t="s">
        <v>92</v>
      </c>
      <c r="E21" s="36" t="s">
        <v>57</v>
      </c>
      <c r="F21" s="37"/>
      <c r="G21" s="42">
        <v>441</v>
      </c>
      <c r="H21" s="41">
        <f t="shared" si="0"/>
        <v>441</v>
      </c>
      <c r="I21" s="56">
        <f t="shared" si="1"/>
        <v>0</v>
      </c>
      <c r="J21" s="54">
        <f>ROUND(H21*报价汇总表10!$C$8,2)</f>
        <v>0</v>
      </c>
      <c r="K21" s="56"/>
      <c r="L21" s="53"/>
    </row>
    <row r="22" ht="39.95" customHeight="1" spans="1:12">
      <c r="A22" s="38" t="s">
        <v>93</v>
      </c>
      <c r="B22" s="39" t="s">
        <v>94</v>
      </c>
      <c r="C22" s="40" t="s">
        <v>95</v>
      </c>
      <c r="D22" s="40" t="s">
        <v>96</v>
      </c>
      <c r="E22" s="36" t="s">
        <v>57</v>
      </c>
      <c r="F22" s="37">
        <v>28</v>
      </c>
      <c r="G22" s="42">
        <v>276.17049818</v>
      </c>
      <c r="H22" s="41">
        <f t="shared" si="0"/>
        <v>276.17</v>
      </c>
      <c r="I22" s="56">
        <f t="shared" si="1"/>
        <v>7733</v>
      </c>
      <c r="J22" s="57"/>
      <c r="K22" s="56">
        <f>ROUND(F22*J22,0)</f>
        <v>0</v>
      </c>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ROUND(H23*报价汇总表10!$C$8,2)</f>
        <v>0</v>
      </c>
      <c r="K23" s="56"/>
      <c r="L23" s="53"/>
    </row>
    <row r="24" ht="30" customHeight="1" spans="1:12">
      <c r="A24" s="38" t="s">
        <v>102</v>
      </c>
      <c r="B24" s="39" t="s">
        <v>103</v>
      </c>
      <c r="C24" s="40" t="s">
        <v>104</v>
      </c>
      <c r="D24" s="40" t="s">
        <v>105</v>
      </c>
      <c r="E24" s="36" t="s">
        <v>57</v>
      </c>
      <c r="F24" s="37"/>
      <c r="G24" s="42">
        <v>81.0802321606</v>
      </c>
      <c r="H24" s="41">
        <f t="shared" si="0"/>
        <v>81.08</v>
      </c>
      <c r="I24" s="56">
        <f t="shared" si="1"/>
        <v>0</v>
      </c>
      <c r="J24" s="54">
        <f>ROUND(H24*报价汇总表10!$C$8,2)</f>
        <v>0</v>
      </c>
      <c r="K24" s="56"/>
      <c r="L24" s="53" t="s">
        <v>106</v>
      </c>
    </row>
    <row r="25" ht="20.1" customHeight="1" spans="1:12">
      <c r="A25" s="38" t="s">
        <v>107</v>
      </c>
      <c r="B25" s="39" t="s">
        <v>108</v>
      </c>
      <c r="C25" s="40" t="s">
        <v>109</v>
      </c>
      <c r="D25" s="40" t="s">
        <v>109</v>
      </c>
      <c r="E25" s="36" t="s">
        <v>57</v>
      </c>
      <c r="F25" s="37">
        <v>11.68</v>
      </c>
      <c r="G25" s="42">
        <v>378.47</v>
      </c>
      <c r="H25" s="41">
        <f t="shared" si="0"/>
        <v>378.47</v>
      </c>
      <c r="I25" s="56">
        <f t="shared" si="1"/>
        <v>4421</v>
      </c>
      <c r="J25" s="57"/>
      <c r="K25" s="56">
        <f>ROUND(F25*J25,0)</f>
        <v>0</v>
      </c>
      <c r="L25" s="53"/>
    </row>
    <row r="26" ht="30" customHeight="1" spans="1:12">
      <c r="A26" s="38" t="s">
        <v>110</v>
      </c>
      <c r="B26" s="39" t="s">
        <v>111</v>
      </c>
      <c r="C26" s="40" t="s">
        <v>112</v>
      </c>
      <c r="D26" s="40" t="s">
        <v>105</v>
      </c>
      <c r="E26" s="36" t="s">
        <v>57</v>
      </c>
      <c r="F26" s="37"/>
      <c r="G26" s="42">
        <v>81.0792707614</v>
      </c>
      <c r="H26" s="41">
        <f t="shared" si="0"/>
        <v>81.08</v>
      </c>
      <c r="I26" s="56">
        <f t="shared" si="1"/>
        <v>0</v>
      </c>
      <c r="J26" s="54">
        <f>ROUND(H26*报价汇总表10!$C$8,2)</f>
        <v>0</v>
      </c>
      <c r="K26" s="56"/>
      <c r="L26" s="53" t="s">
        <v>113</v>
      </c>
    </row>
    <row r="27" ht="30" customHeight="1" spans="1:12">
      <c r="A27" s="38" t="s">
        <v>114</v>
      </c>
      <c r="B27" s="39" t="s">
        <v>115</v>
      </c>
      <c r="C27" s="40" t="s">
        <v>116</v>
      </c>
      <c r="D27" s="40" t="s">
        <v>105</v>
      </c>
      <c r="E27" s="36" t="s">
        <v>57</v>
      </c>
      <c r="F27" s="37"/>
      <c r="G27" s="42">
        <v>81.079650485</v>
      </c>
      <c r="H27" s="41">
        <f t="shared" si="0"/>
        <v>81.08</v>
      </c>
      <c r="I27" s="56">
        <f t="shared" si="1"/>
        <v>0</v>
      </c>
      <c r="J27" s="54">
        <f>ROUND(H27*报价汇总表10!$C$8,2)</f>
        <v>0</v>
      </c>
      <c r="K27" s="56"/>
      <c r="L27" s="53" t="s">
        <v>117</v>
      </c>
    </row>
    <row r="28" ht="30" customHeight="1" spans="1:12">
      <c r="A28" s="38" t="s">
        <v>118</v>
      </c>
      <c r="B28" s="39" t="s">
        <v>119</v>
      </c>
      <c r="C28" s="40" t="s">
        <v>120</v>
      </c>
      <c r="D28" s="40" t="s">
        <v>105</v>
      </c>
      <c r="E28" s="36" t="s">
        <v>57</v>
      </c>
      <c r="F28" s="37"/>
      <c r="G28" s="42">
        <v>81.0784367815</v>
      </c>
      <c r="H28" s="41">
        <f t="shared" si="0"/>
        <v>81.08</v>
      </c>
      <c r="I28" s="56">
        <f t="shared" si="1"/>
        <v>0</v>
      </c>
      <c r="J28" s="54">
        <f>ROUND(H28*报价汇总表10!$C$8,2)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ROUND(H29*报价汇总表10!$C$8,2)</f>
        <v>0</v>
      </c>
      <c r="K29" s="56"/>
      <c r="L29" s="53"/>
    </row>
    <row r="30" ht="39.95" customHeight="1" spans="1:12">
      <c r="A30" s="38" t="s">
        <v>125</v>
      </c>
      <c r="B30" s="39" t="s">
        <v>126</v>
      </c>
      <c r="C30" s="40" t="s">
        <v>127</v>
      </c>
      <c r="D30" s="40" t="s">
        <v>128</v>
      </c>
      <c r="E30" s="36" t="s">
        <v>57</v>
      </c>
      <c r="F30" s="37"/>
      <c r="G30" s="42">
        <v>325.698</v>
      </c>
      <c r="H30" s="41">
        <f t="shared" si="0"/>
        <v>325.7</v>
      </c>
      <c r="I30" s="56">
        <f t="shared" si="1"/>
        <v>0</v>
      </c>
      <c r="J30" s="54">
        <f>ROUND(H30*报价汇总表10!$C$8,2)</f>
        <v>0</v>
      </c>
      <c r="K30" s="56"/>
      <c r="L30" s="53"/>
    </row>
    <row r="31" ht="39.95" customHeight="1" spans="1:12">
      <c r="A31" s="38" t="s">
        <v>129</v>
      </c>
      <c r="B31" s="39" t="s">
        <v>130</v>
      </c>
      <c r="C31" s="40" t="s">
        <v>131</v>
      </c>
      <c r="D31" s="40" t="s">
        <v>128</v>
      </c>
      <c r="E31" s="36" t="s">
        <v>57</v>
      </c>
      <c r="F31" s="37"/>
      <c r="G31" s="42">
        <v>313.766</v>
      </c>
      <c r="H31" s="41">
        <f t="shared" si="0"/>
        <v>313.77</v>
      </c>
      <c r="I31" s="56">
        <f t="shared" si="1"/>
        <v>0</v>
      </c>
      <c r="J31" s="54">
        <f>ROUND(H31*报价汇总表10!$C$8,2)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ROUND(H32*报价汇总表10!$C$8,2)</f>
        <v>0</v>
      </c>
      <c r="K32" s="56"/>
      <c r="L32" s="53"/>
    </row>
    <row r="33" ht="30" customHeight="1" spans="1:12">
      <c r="A33" s="38" t="s">
        <v>135</v>
      </c>
      <c r="B33" s="39" t="s">
        <v>136</v>
      </c>
      <c r="C33" s="40" t="s">
        <v>137</v>
      </c>
      <c r="D33" s="40" t="s">
        <v>138</v>
      </c>
      <c r="E33" s="36" t="s">
        <v>57</v>
      </c>
      <c r="F33" s="37">
        <v>136</v>
      </c>
      <c r="G33" s="42">
        <v>108.25</v>
      </c>
      <c r="H33" s="41">
        <f t="shared" si="0"/>
        <v>108.25</v>
      </c>
      <c r="I33" s="56">
        <f t="shared" si="1"/>
        <v>14722</v>
      </c>
      <c r="J33" s="57"/>
      <c r="K33" s="56">
        <f>ROUND(F33*J33,0)</f>
        <v>0</v>
      </c>
      <c r="L33" s="53"/>
    </row>
    <row r="34" ht="30" customHeight="1" spans="1:12">
      <c r="A34" s="38" t="s">
        <v>139</v>
      </c>
      <c r="B34" s="39" t="s">
        <v>140</v>
      </c>
      <c r="C34" s="40" t="s">
        <v>141</v>
      </c>
      <c r="D34" s="40" t="s">
        <v>138</v>
      </c>
      <c r="E34" s="36" t="s">
        <v>57</v>
      </c>
      <c r="F34" s="37"/>
      <c r="G34" s="42">
        <v>120.15</v>
      </c>
      <c r="H34" s="41">
        <f t="shared" si="0"/>
        <v>120.15</v>
      </c>
      <c r="I34" s="56">
        <f t="shared" si="1"/>
        <v>0</v>
      </c>
      <c r="J34" s="54">
        <f>ROUND(H34*报价汇总表10!$C$8,2)</f>
        <v>0</v>
      </c>
      <c r="K34" s="56"/>
      <c r="L34" s="53"/>
    </row>
    <row r="35" ht="39.95" customHeight="1" spans="1:12">
      <c r="A35" s="38" t="s">
        <v>142</v>
      </c>
      <c r="B35" s="39" t="s">
        <v>143</v>
      </c>
      <c r="C35" s="40" t="s">
        <v>144</v>
      </c>
      <c r="D35" s="40" t="s">
        <v>145</v>
      </c>
      <c r="E35" s="36" t="s">
        <v>57</v>
      </c>
      <c r="F35" s="37"/>
      <c r="G35" s="42">
        <v>190.0130402835</v>
      </c>
      <c r="H35" s="41">
        <f t="shared" si="0"/>
        <v>190.01</v>
      </c>
      <c r="I35" s="56">
        <f t="shared" si="1"/>
        <v>0</v>
      </c>
      <c r="J35" s="54">
        <f>ROUND(H35*报价汇总表10!$C$8,2)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ROUND(H36*报价汇总表10!$C$8,2)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ROUND(H37*报价汇总表10!$C$8,2)</f>
        <v>0</v>
      </c>
      <c r="K37" s="56"/>
      <c r="L37" s="53"/>
    </row>
    <row r="38" ht="39.95" customHeight="1" spans="1:12">
      <c r="A38" s="38" t="s">
        <v>154</v>
      </c>
      <c r="B38" s="39" t="s">
        <v>155</v>
      </c>
      <c r="C38" s="40" t="s">
        <v>156</v>
      </c>
      <c r="D38" s="40" t="s">
        <v>153</v>
      </c>
      <c r="E38" s="36" t="s">
        <v>57</v>
      </c>
      <c r="F38" s="37"/>
      <c r="G38" s="42">
        <v>155.66</v>
      </c>
      <c r="H38" s="41">
        <f t="shared" si="0"/>
        <v>155.66</v>
      </c>
      <c r="I38" s="56">
        <f t="shared" si="1"/>
        <v>0</v>
      </c>
      <c r="J38" s="54">
        <f>ROUND(H38*报价汇总表10!$C$8,2)</f>
        <v>0</v>
      </c>
      <c r="K38" s="56"/>
      <c r="L38" s="53"/>
    </row>
    <row r="39" ht="39.95" customHeight="1" spans="1:12">
      <c r="A39" s="38" t="s">
        <v>157</v>
      </c>
      <c r="B39" s="39" t="s">
        <v>158</v>
      </c>
      <c r="C39" s="40" t="s">
        <v>159</v>
      </c>
      <c r="D39" s="40" t="s">
        <v>153</v>
      </c>
      <c r="E39" s="36" t="s">
        <v>57</v>
      </c>
      <c r="F39" s="37">
        <v>1600</v>
      </c>
      <c r="G39" s="42">
        <v>67.03</v>
      </c>
      <c r="H39" s="41">
        <f t="shared" si="0"/>
        <v>67.03</v>
      </c>
      <c r="I39" s="56">
        <f t="shared" si="1"/>
        <v>107248</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ROUND(H40*报价汇总表10!$C$8,2)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ROUND(H41*报价汇总表10!$C$8,2)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ROUND(H42*报价汇总表10!$C$8,2)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ROUND(H43*报价汇总表10!$C$8,2)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ROUND(H44*报价汇总表10!$C$8,2)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ROUND(H45*报价汇总表10!$C$8,2)</f>
        <v>0</v>
      </c>
      <c r="K45" s="56"/>
      <c r="L45" s="53"/>
    </row>
    <row r="46" ht="69.95" customHeight="1" spans="1:12">
      <c r="A46" s="38" t="s">
        <v>61</v>
      </c>
      <c r="B46" s="39" t="s">
        <v>180</v>
      </c>
      <c r="C46" s="40" t="s">
        <v>181</v>
      </c>
      <c r="D46" s="40" t="s">
        <v>182</v>
      </c>
      <c r="E46" s="36" t="s">
        <v>57</v>
      </c>
      <c r="F46" s="37">
        <v>360</v>
      </c>
      <c r="G46" s="42">
        <v>21.64</v>
      </c>
      <c r="H46" s="41">
        <f t="shared" si="0"/>
        <v>21.64</v>
      </c>
      <c r="I46" s="56">
        <f t="shared" si="1"/>
        <v>7790</v>
      </c>
      <c r="J46" s="57"/>
      <c r="K46" s="56">
        <f>ROUND(F46*J46,0)</f>
        <v>0</v>
      </c>
      <c r="L46" s="53"/>
    </row>
    <row r="47" ht="69.95" customHeight="1" spans="1:12">
      <c r="A47" s="38" t="s">
        <v>66</v>
      </c>
      <c r="B47" s="39" t="s">
        <v>183</v>
      </c>
      <c r="C47" s="40" t="s">
        <v>184</v>
      </c>
      <c r="D47" s="40" t="s">
        <v>182</v>
      </c>
      <c r="E47" s="36" t="s">
        <v>57</v>
      </c>
      <c r="F47" s="37">
        <v>36167</v>
      </c>
      <c r="G47" s="42">
        <v>6.7</v>
      </c>
      <c r="H47" s="41">
        <f t="shared" si="0"/>
        <v>6.7</v>
      </c>
      <c r="I47" s="56">
        <f t="shared" si="1"/>
        <v>242319</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ROUND(H48*报价汇总表10!$C$8,2)</f>
        <v>0</v>
      </c>
      <c r="K48" s="56"/>
      <c r="L48" s="53"/>
    </row>
    <row r="49" ht="80.1" customHeight="1" spans="1:12">
      <c r="A49" s="38" t="s">
        <v>61</v>
      </c>
      <c r="B49" s="39" t="s">
        <v>187</v>
      </c>
      <c r="C49" s="40" t="s">
        <v>181</v>
      </c>
      <c r="D49" s="40" t="s">
        <v>188</v>
      </c>
      <c r="E49" s="36" t="s">
        <v>57</v>
      </c>
      <c r="F49" s="37">
        <v>70</v>
      </c>
      <c r="G49" s="42">
        <v>31.2</v>
      </c>
      <c r="H49" s="41">
        <f t="shared" si="0"/>
        <v>31.2</v>
      </c>
      <c r="I49" s="56">
        <f t="shared" si="1"/>
        <v>2184</v>
      </c>
      <c r="J49" s="57"/>
      <c r="K49" s="56">
        <f>ROUND(F49*J49,0)</f>
        <v>0</v>
      </c>
      <c r="L49" s="53"/>
    </row>
    <row r="50" ht="80.1" customHeight="1" spans="1:12">
      <c r="A50" s="38" t="s">
        <v>66</v>
      </c>
      <c r="B50" s="39" t="s">
        <v>189</v>
      </c>
      <c r="C50" s="40" t="s">
        <v>184</v>
      </c>
      <c r="D50" s="40" t="s">
        <v>188</v>
      </c>
      <c r="E50" s="36" t="s">
        <v>57</v>
      </c>
      <c r="F50" s="37">
        <v>22832</v>
      </c>
      <c r="G50" s="42">
        <v>18.65</v>
      </c>
      <c r="H50" s="41">
        <f t="shared" si="0"/>
        <v>18.65</v>
      </c>
      <c r="I50" s="56">
        <f t="shared" si="1"/>
        <v>425817</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ROUND(H51*报价汇总表10!$C$8,2)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ROUND(H52*报价汇总表10!$C$8,2)</f>
        <v>0</v>
      </c>
      <c r="K52" s="56"/>
      <c r="L52" s="53"/>
    </row>
    <row r="53" ht="30" customHeight="1" spans="1:12">
      <c r="A53" s="38" t="s">
        <v>45</v>
      </c>
      <c r="B53" s="39" t="s">
        <v>197</v>
      </c>
      <c r="C53" s="40" t="s">
        <v>198</v>
      </c>
      <c r="D53" s="40" t="s">
        <v>199</v>
      </c>
      <c r="E53" s="36" t="s">
        <v>200</v>
      </c>
      <c r="F53" s="37"/>
      <c r="G53" s="42">
        <v>0.98</v>
      </c>
      <c r="H53" s="41">
        <f t="shared" si="0"/>
        <v>0.98</v>
      </c>
      <c r="I53" s="56">
        <f t="shared" si="1"/>
        <v>0</v>
      </c>
      <c r="J53" s="54">
        <f>ROUND(H53*报价汇总表10!$C$8,2)</f>
        <v>0</v>
      </c>
      <c r="K53" s="56"/>
      <c r="L53" s="53"/>
    </row>
    <row r="54" ht="30" customHeight="1" spans="1:12">
      <c r="A54" s="38" t="s">
        <v>49</v>
      </c>
      <c r="B54" s="39" t="s">
        <v>201</v>
      </c>
      <c r="C54" s="40" t="s">
        <v>202</v>
      </c>
      <c r="D54" s="40" t="s">
        <v>199</v>
      </c>
      <c r="E54" s="36" t="s">
        <v>200</v>
      </c>
      <c r="F54" s="37"/>
      <c r="G54" s="42">
        <v>1.37</v>
      </c>
      <c r="H54" s="41">
        <f t="shared" si="0"/>
        <v>1.37</v>
      </c>
      <c r="I54" s="56">
        <f t="shared" si="1"/>
        <v>0</v>
      </c>
      <c r="J54" s="54">
        <f>ROUND(H54*报价汇总表10!$C$8,2)</f>
        <v>0</v>
      </c>
      <c r="K54" s="56"/>
      <c r="L54" s="53"/>
    </row>
    <row r="55" ht="20.1" customHeight="1" spans="1:12">
      <c r="A55" s="38" t="s">
        <v>203</v>
      </c>
      <c r="B55" s="39" t="s">
        <v>204</v>
      </c>
      <c r="C55" s="40" t="s">
        <v>205</v>
      </c>
      <c r="D55" s="40" t="s">
        <v>206</v>
      </c>
      <c r="E55" s="36" t="s">
        <v>57</v>
      </c>
      <c r="F55" s="37">
        <v>19204</v>
      </c>
      <c r="G55" s="42">
        <v>1.5</v>
      </c>
      <c r="H55" s="41">
        <f t="shared" si="0"/>
        <v>1.5</v>
      </c>
      <c r="I55" s="56">
        <f t="shared" si="1"/>
        <v>28806</v>
      </c>
      <c r="J55" s="57"/>
      <c r="K55" s="56">
        <f>ROUND(F55*J55,0)</f>
        <v>0</v>
      </c>
      <c r="L55" s="53"/>
    </row>
    <row r="56" ht="20.1" customHeight="1" spans="1:12">
      <c r="A56" s="38" t="s">
        <v>207</v>
      </c>
      <c r="B56" s="39" t="s">
        <v>208</v>
      </c>
      <c r="C56" s="40" t="s">
        <v>209</v>
      </c>
      <c r="D56" s="40" t="s">
        <v>210</v>
      </c>
      <c r="E56" s="36" t="s">
        <v>57</v>
      </c>
      <c r="F56" s="37">
        <v>5128</v>
      </c>
      <c r="G56" s="42">
        <v>3.7</v>
      </c>
      <c r="H56" s="41">
        <f t="shared" si="0"/>
        <v>3.7</v>
      </c>
      <c r="I56" s="56">
        <f t="shared" si="1"/>
        <v>18974</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ROUND(H57*报价汇总表10!$C$8,2)</f>
        <v>0</v>
      </c>
      <c r="K57" s="56"/>
      <c r="L57" s="53"/>
    </row>
    <row r="58" ht="60" customHeight="1" spans="1:12">
      <c r="A58" s="38" t="s">
        <v>214</v>
      </c>
      <c r="B58" s="39" t="s">
        <v>215</v>
      </c>
      <c r="C58" s="40" t="s">
        <v>216</v>
      </c>
      <c r="D58" s="40" t="s">
        <v>217</v>
      </c>
      <c r="E58" s="36" t="s">
        <v>57</v>
      </c>
      <c r="F58" s="37">
        <v>1996</v>
      </c>
      <c r="G58" s="42">
        <v>7.57</v>
      </c>
      <c r="H58" s="41">
        <f t="shared" si="0"/>
        <v>7.57</v>
      </c>
      <c r="I58" s="56">
        <f t="shared" si="1"/>
        <v>15110</v>
      </c>
      <c r="J58" s="57"/>
      <c r="K58" s="56">
        <f>ROUND(F58*J58,0)</f>
        <v>0</v>
      </c>
      <c r="L58" s="53"/>
    </row>
    <row r="59" ht="69.95" customHeight="1" spans="1:12">
      <c r="A59" s="38" t="s">
        <v>218</v>
      </c>
      <c r="B59" s="39" t="s">
        <v>219</v>
      </c>
      <c r="C59" s="40" t="s">
        <v>220</v>
      </c>
      <c r="D59" s="40" t="s">
        <v>221</v>
      </c>
      <c r="E59" s="36" t="s">
        <v>57</v>
      </c>
      <c r="F59" s="37">
        <v>432</v>
      </c>
      <c r="G59" s="42">
        <v>8.75</v>
      </c>
      <c r="H59" s="41">
        <f t="shared" si="0"/>
        <v>8.75</v>
      </c>
      <c r="I59" s="56">
        <f t="shared" si="1"/>
        <v>3780</v>
      </c>
      <c r="J59" s="57"/>
      <c r="K59" s="56">
        <f>ROUND(F59*J59,0)</f>
        <v>0</v>
      </c>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ROUND(H60*报价汇总表10!$C$8,2)</f>
        <v>0</v>
      </c>
      <c r="K60" s="56"/>
      <c r="L60" s="53"/>
    </row>
    <row r="61" ht="39.95" customHeight="1" spans="1:12">
      <c r="A61" s="38" t="s">
        <v>226</v>
      </c>
      <c r="B61" s="39" t="s">
        <v>227</v>
      </c>
      <c r="C61" s="40" t="s">
        <v>228</v>
      </c>
      <c r="D61" s="40" t="s">
        <v>229</v>
      </c>
      <c r="E61" s="36" t="s">
        <v>57</v>
      </c>
      <c r="F61" s="37"/>
      <c r="G61" s="42">
        <v>325.62</v>
      </c>
      <c r="H61" s="41">
        <f t="shared" si="0"/>
        <v>325.62</v>
      </c>
      <c r="I61" s="56">
        <f t="shared" si="1"/>
        <v>0</v>
      </c>
      <c r="J61" s="54">
        <f>ROUND(H61*报价汇总表10!$C$8,2)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ROUND(H62*报价汇总表10!$C$8,2)</f>
        <v>0</v>
      </c>
      <c r="K62" s="56"/>
      <c r="L62" s="53"/>
    </row>
    <row r="63" ht="39.95" customHeight="1" spans="1:12">
      <c r="A63" s="38" t="s">
        <v>234</v>
      </c>
      <c r="B63" s="39" t="s">
        <v>235</v>
      </c>
      <c r="C63" s="40" t="s">
        <v>236</v>
      </c>
      <c r="D63" s="40" t="s">
        <v>233</v>
      </c>
      <c r="E63" s="36" t="s">
        <v>57</v>
      </c>
      <c r="F63" s="37"/>
      <c r="G63" s="42">
        <v>76.6</v>
      </c>
      <c r="H63" s="41">
        <f t="shared" si="0"/>
        <v>76.6</v>
      </c>
      <c r="I63" s="56">
        <f t="shared" si="1"/>
        <v>0</v>
      </c>
      <c r="J63" s="54">
        <f>ROUND(H63*报价汇总表10!$C$8,2)</f>
        <v>0</v>
      </c>
      <c r="K63" s="56"/>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ROUND(H64*报价汇总表10!$C$8,2)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ROUND(H65*报价汇总表10!$C$8,2)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ROUND(H66*报价汇总表10!$C$8,2)</f>
        <v>0</v>
      </c>
      <c r="K66" s="56"/>
      <c r="L66" s="53"/>
    </row>
    <row r="67" ht="30" customHeight="1" spans="1:12">
      <c r="A67" s="38" t="s">
        <v>248</v>
      </c>
      <c r="B67" s="39" t="s">
        <v>249</v>
      </c>
      <c r="C67" s="40" t="s">
        <v>250</v>
      </c>
      <c r="D67" s="40" t="s">
        <v>247</v>
      </c>
      <c r="E67" s="36" t="s">
        <v>57</v>
      </c>
      <c r="F67" s="37"/>
      <c r="G67" s="42">
        <v>60.28</v>
      </c>
      <c r="H67" s="41">
        <f t="shared" si="0"/>
        <v>60.28</v>
      </c>
      <c r="I67" s="56">
        <f t="shared" si="1"/>
        <v>0</v>
      </c>
      <c r="J67" s="54">
        <f>ROUND(H67*报价汇总表10!$C$8,2)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ROUND(H68*报价汇总表10!$C$8,2)</f>
        <v>0</v>
      </c>
      <c r="K68" s="56"/>
      <c r="L68" s="53"/>
    </row>
    <row r="69" ht="30" customHeight="1" spans="1:12">
      <c r="A69" s="38" t="s">
        <v>254</v>
      </c>
      <c r="B69" s="39" t="s">
        <v>255</v>
      </c>
      <c r="C69" s="40" t="s">
        <v>256</v>
      </c>
      <c r="D69" s="40" t="s">
        <v>247</v>
      </c>
      <c r="E69" s="36" t="s">
        <v>57</v>
      </c>
      <c r="F69" s="37">
        <v>4982</v>
      </c>
      <c r="G69" s="42">
        <v>34.33</v>
      </c>
      <c r="H69" s="41">
        <f t="shared" si="0"/>
        <v>34.33</v>
      </c>
      <c r="I69" s="56">
        <f t="shared" si="1"/>
        <v>171032</v>
      </c>
      <c r="J69" s="57"/>
      <c r="K69" s="56">
        <f>ROUND(F69*J69,0)</f>
        <v>0</v>
      </c>
      <c r="L69" s="53"/>
    </row>
    <row r="70" ht="39.95" customHeight="1" spans="1:12">
      <c r="A70" s="38" t="s">
        <v>257</v>
      </c>
      <c r="B70" s="39" t="s">
        <v>258</v>
      </c>
      <c r="C70" s="40" t="s">
        <v>259</v>
      </c>
      <c r="D70" s="40" t="s">
        <v>247</v>
      </c>
      <c r="E70" s="36" t="s">
        <v>57</v>
      </c>
      <c r="F70" s="37">
        <v>552</v>
      </c>
      <c r="G70" s="42">
        <v>14.02</v>
      </c>
      <c r="H70" s="41">
        <f t="shared" si="0"/>
        <v>14.02</v>
      </c>
      <c r="I70" s="56">
        <f t="shared" si="1"/>
        <v>7739</v>
      </c>
      <c r="J70" s="57"/>
      <c r="K70" s="56">
        <f>ROUND(F70*J70,0)</f>
        <v>0</v>
      </c>
      <c r="L70" s="53"/>
    </row>
    <row r="71" ht="20.1" customHeight="1" spans="1:12">
      <c r="A71" s="38" t="s">
        <v>260</v>
      </c>
      <c r="B71" s="39" t="s">
        <v>261</v>
      </c>
      <c r="C71" s="40" t="s">
        <v>262</v>
      </c>
      <c r="D71" s="40" t="s">
        <v>263</v>
      </c>
      <c r="E71" s="36" t="s">
        <v>57</v>
      </c>
      <c r="F71" s="37"/>
      <c r="G71" s="42">
        <v>119.95</v>
      </c>
      <c r="H71" s="41">
        <f t="shared" ref="H71:H134" si="2">ROUND(G71,2)</f>
        <v>119.95</v>
      </c>
      <c r="I71" s="56">
        <f t="shared" ref="I71:I134" si="3">ROUND(F71*H71,0)</f>
        <v>0</v>
      </c>
      <c r="J71" s="54">
        <f>ROUND(H71*报价汇总表10!$C$8,2)</f>
        <v>0</v>
      </c>
      <c r="K71" s="56"/>
      <c r="L71" s="53"/>
    </row>
    <row r="72" ht="30" customHeight="1" spans="1:12">
      <c r="A72" s="38" t="s">
        <v>264</v>
      </c>
      <c r="B72" s="39" t="s">
        <v>265</v>
      </c>
      <c r="C72" s="40" t="s">
        <v>266</v>
      </c>
      <c r="D72" s="40" t="s">
        <v>263</v>
      </c>
      <c r="E72" s="36" t="s">
        <v>57</v>
      </c>
      <c r="F72" s="37"/>
      <c r="G72" s="42">
        <v>118.21</v>
      </c>
      <c r="H72" s="41">
        <f t="shared" si="2"/>
        <v>118.21</v>
      </c>
      <c r="I72" s="56">
        <f t="shared" si="3"/>
        <v>0</v>
      </c>
      <c r="J72" s="54">
        <f>ROUND(H72*报价汇总表10!$C$8,2)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ROUND(H73*报价汇总表10!$C$8,2)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ROUND(H74*报价汇总表10!$C$8,2)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ROUND(H75*报价汇总表10!$C$8,2)</f>
        <v>0</v>
      </c>
      <c r="K75" s="56"/>
      <c r="L75" s="53"/>
    </row>
    <row r="76" ht="39.95" customHeight="1" spans="1:12">
      <c r="A76" s="38" t="s">
        <v>45</v>
      </c>
      <c r="B76" s="39" t="s">
        <v>277</v>
      </c>
      <c r="C76" s="40" t="s">
        <v>278</v>
      </c>
      <c r="D76" s="40" t="s">
        <v>279</v>
      </c>
      <c r="E76" s="36" t="s">
        <v>57</v>
      </c>
      <c r="F76" s="37"/>
      <c r="G76" s="42">
        <v>102.64</v>
      </c>
      <c r="H76" s="41">
        <f t="shared" si="2"/>
        <v>102.64</v>
      </c>
      <c r="I76" s="56">
        <f t="shared" si="3"/>
        <v>0</v>
      </c>
      <c r="J76" s="54">
        <f>ROUND(H76*报价汇总表10!$C$8,2)</f>
        <v>0</v>
      </c>
      <c r="K76" s="56"/>
      <c r="L76" s="53"/>
    </row>
    <row r="77" ht="30" customHeight="1" spans="1:12">
      <c r="A77" s="38" t="s">
        <v>49</v>
      </c>
      <c r="B77" s="39" t="s">
        <v>280</v>
      </c>
      <c r="C77" s="40" t="s">
        <v>281</v>
      </c>
      <c r="D77" s="40" t="s">
        <v>282</v>
      </c>
      <c r="E77" s="36" t="s">
        <v>57</v>
      </c>
      <c r="F77" s="37"/>
      <c r="G77" s="42">
        <v>160.9</v>
      </c>
      <c r="H77" s="41">
        <f t="shared" si="2"/>
        <v>160.9</v>
      </c>
      <c r="I77" s="56">
        <f t="shared" si="3"/>
        <v>0</v>
      </c>
      <c r="J77" s="54">
        <f>ROUND(H77*报价汇总表10!$C$8,2)</f>
        <v>0</v>
      </c>
      <c r="K77" s="56"/>
      <c r="L77" s="53"/>
    </row>
    <row r="78" ht="30" customHeight="1" spans="1:12">
      <c r="A78" s="38" t="s">
        <v>190</v>
      </c>
      <c r="B78" s="39" t="s">
        <v>283</v>
      </c>
      <c r="C78" s="40" t="s">
        <v>284</v>
      </c>
      <c r="D78" s="40" t="s">
        <v>282</v>
      </c>
      <c r="E78" s="36" t="s">
        <v>57</v>
      </c>
      <c r="F78" s="37"/>
      <c r="G78" s="42">
        <v>120.7</v>
      </c>
      <c r="H78" s="41">
        <f t="shared" si="2"/>
        <v>120.7</v>
      </c>
      <c r="I78" s="56">
        <f t="shared" si="3"/>
        <v>0</v>
      </c>
      <c r="J78" s="54">
        <f>ROUND(H78*报价汇总表10!$C$8,2)</f>
        <v>0</v>
      </c>
      <c r="K78" s="56"/>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ROUND(H79*报价汇总表10!$C$8,2)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ROUND(H80*报价汇总表10!$C$8,2)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ROUND(H81*报价汇总表10!$C$8,2)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ROUND(H82*报价汇总表10!$C$8,2)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ROUND(H83*报价汇总表10!$C$8,2)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ROUND(H84*报价汇总表10!$C$8,2)</f>
        <v>0</v>
      </c>
      <c r="K84" s="56"/>
      <c r="L84" s="53"/>
    </row>
    <row r="85" ht="30" customHeight="1" spans="1:12">
      <c r="A85" s="38" t="s">
        <v>304</v>
      </c>
      <c r="B85" s="39" t="s">
        <v>305</v>
      </c>
      <c r="C85" s="40" t="s">
        <v>306</v>
      </c>
      <c r="D85" s="40" t="s">
        <v>298</v>
      </c>
      <c r="E85" s="36" t="s">
        <v>299</v>
      </c>
      <c r="F85" s="37"/>
      <c r="G85" s="42">
        <v>400.8</v>
      </c>
      <c r="H85" s="41">
        <f t="shared" si="2"/>
        <v>400.8</v>
      </c>
      <c r="I85" s="56">
        <f t="shared" si="3"/>
        <v>0</v>
      </c>
      <c r="J85" s="54">
        <f>ROUND(H85*报价汇总表10!$C$8,2)</f>
        <v>0</v>
      </c>
      <c r="K85" s="56"/>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ROUND(H86*报价汇总表10!$C$8,2)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ROUND(H87*报价汇总表10!$C$8,2)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ROUND(H88*报价汇总表10!$C$8,2)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ROUND(H89*报价汇总表10!$C$8,2)</f>
        <v>0</v>
      </c>
      <c r="K89" s="56"/>
      <c r="L89" s="53"/>
    </row>
    <row r="90" ht="50.1" customHeight="1" spans="1:12">
      <c r="A90" s="38" t="s">
        <v>61</v>
      </c>
      <c r="B90" s="39" t="s">
        <v>317</v>
      </c>
      <c r="C90" s="40" t="s">
        <v>318</v>
      </c>
      <c r="D90" s="40" t="s">
        <v>319</v>
      </c>
      <c r="E90" s="36" t="s">
        <v>299</v>
      </c>
      <c r="F90" s="37"/>
      <c r="G90" s="42">
        <v>480.62</v>
      </c>
      <c r="H90" s="41">
        <f t="shared" si="2"/>
        <v>480.62</v>
      </c>
      <c r="I90" s="56">
        <f t="shared" si="3"/>
        <v>0</v>
      </c>
      <c r="J90" s="54">
        <f>ROUND(H90*报价汇总表10!$C$8,2)</f>
        <v>0</v>
      </c>
      <c r="K90" s="56"/>
      <c r="L90" s="53"/>
    </row>
    <row r="91" ht="50.1" customHeight="1" spans="1:12">
      <c r="A91" s="38" t="s">
        <v>66</v>
      </c>
      <c r="B91" s="39" t="s">
        <v>320</v>
      </c>
      <c r="C91" s="40" t="s">
        <v>321</v>
      </c>
      <c r="D91" s="40" t="s">
        <v>322</v>
      </c>
      <c r="E91" s="36" t="s">
        <v>299</v>
      </c>
      <c r="F91" s="37"/>
      <c r="G91" s="42">
        <v>495.34</v>
      </c>
      <c r="H91" s="41">
        <f t="shared" si="2"/>
        <v>495.34</v>
      </c>
      <c r="I91" s="56">
        <f t="shared" si="3"/>
        <v>0</v>
      </c>
      <c r="J91" s="54">
        <f>ROUND(H91*报价汇总表10!$C$8,2)</f>
        <v>0</v>
      </c>
      <c r="K91" s="56"/>
      <c r="L91" s="53"/>
    </row>
    <row r="92" ht="39.95" customHeight="1" spans="1:12">
      <c r="A92" s="38" t="s">
        <v>323</v>
      </c>
      <c r="B92" s="39" t="s">
        <v>324</v>
      </c>
      <c r="C92" s="40" t="s">
        <v>325</v>
      </c>
      <c r="D92" s="40" t="s">
        <v>326</v>
      </c>
      <c r="E92" s="36" t="s">
        <v>57</v>
      </c>
      <c r="F92" s="37"/>
      <c r="G92" s="42">
        <v>483.7</v>
      </c>
      <c r="H92" s="41">
        <f t="shared" si="2"/>
        <v>483.7</v>
      </c>
      <c r="I92" s="56">
        <f t="shared" si="3"/>
        <v>0</v>
      </c>
      <c r="J92" s="54">
        <f>ROUND(H92*报价汇总表10!$C$8,2)</f>
        <v>0</v>
      </c>
      <c r="K92" s="56"/>
      <c r="L92" s="53"/>
    </row>
    <row r="93" ht="39.95" customHeight="1" spans="1:12">
      <c r="A93" s="38" t="s">
        <v>327</v>
      </c>
      <c r="B93" s="39" t="s">
        <v>328</v>
      </c>
      <c r="C93" s="40" t="s">
        <v>329</v>
      </c>
      <c r="D93" s="40" t="s">
        <v>326</v>
      </c>
      <c r="E93" s="36" t="s">
        <v>57</v>
      </c>
      <c r="F93" s="37"/>
      <c r="G93" s="42">
        <v>456.57</v>
      </c>
      <c r="H93" s="41">
        <f t="shared" si="2"/>
        <v>456.57</v>
      </c>
      <c r="I93" s="56">
        <f t="shared" si="3"/>
        <v>0</v>
      </c>
      <c r="J93" s="54">
        <f>ROUND(H93*报价汇总表10!$C$8,2)</f>
        <v>0</v>
      </c>
      <c r="K93" s="56"/>
      <c r="L93" s="53"/>
    </row>
    <row r="94" ht="60" customHeight="1" spans="1:12">
      <c r="A94" s="38" t="s">
        <v>49</v>
      </c>
      <c r="B94" s="39" t="s">
        <v>330</v>
      </c>
      <c r="C94" s="40" t="s">
        <v>331</v>
      </c>
      <c r="D94" s="40" t="s">
        <v>332</v>
      </c>
      <c r="E94" s="36" t="s">
        <v>41</v>
      </c>
      <c r="F94" s="37"/>
      <c r="G94" s="42">
        <v>7.5</v>
      </c>
      <c r="H94" s="41">
        <f t="shared" si="2"/>
        <v>7.5</v>
      </c>
      <c r="I94" s="56">
        <f t="shared" si="3"/>
        <v>0</v>
      </c>
      <c r="J94" s="54">
        <f>ROUND(H94*报价汇总表10!$C$8,2)</f>
        <v>0</v>
      </c>
      <c r="K94" s="56"/>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ROUND(H95*报价汇总表10!$C$8,2)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ROUND(H96*报价汇总表10!$C$8,2)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ROUND(H97*报价汇总表10!$C$8,2)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ROUND(H98*报价汇总表10!$C$8,2)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ROUND(H99*报价汇总表10!$C$8,2)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ROUND(H100*报价汇总表10!$C$8,2)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ROUND(H101*报价汇总表10!$C$8,2)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ROUND(H102*报价汇总表10!$C$8,2)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ROUND(H103*报价汇总表10!$C$8,2)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ROUND(H104*报价汇总表10!$C$8,2)</f>
        <v>0</v>
      </c>
      <c r="K104" s="56"/>
      <c r="L104" s="53"/>
    </row>
    <row r="105" ht="69.95" customHeight="1" spans="1:12">
      <c r="A105" s="38" t="s">
        <v>61</v>
      </c>
      <c r="B105" s="39" t="s">
        <v>360</v>
      </c>
      <c r="C105" s="40" t="s">
        <v>361</v>
      </c>
      <c r="D105" s="40" t="s">
        <v>362</v>
      </c>
      <c r="E105" s="36" t="s">
        <v>57</v>
      </c>
      <c r="F105" s="37"/>
      <c r="G105" s="42">
        <v>350.34</v>
      </c>
      <c r="H105" s="41">
        <f t="shared" si="2"/>
        <v>350.34</v>
      </c>
      <c r="I105" s="56">
        <f t="shared" si="3"/>
        <v>0</v>
      </c>
      <c r="J105" s="54">
        <f>ROUND(H105*报价汇总表10!$C$8,2)</f>
        <v>0</v>
      </c>
      <c r="K105" s="56"/>
      <c r="L105" s="53"/>
    </row>
    <row r="106" ht="69.95" customHeight="1" spans="1:12">
      <c r="A106" s="38" t="s">
        <v>66</v>
      </c>
      <c r="B106" s="39" t="s">
        <v>363</v>
      </c>
      <c r="C106" s="40" t="s">
        <v>364</v>
      </c>
      <c r="D106" s="40" t="s">
        <v>362</v>
      </c>
      <c r="E106" s="36" t="s">
        <v>57</v>
      </c>
      <c r="F106" s="37"/>
      <c r="G106" s="42">
        <v>355.66</v>
      </c>
      <c r="H106" s="41">
        <f t="shared" si="2"/>
        <v>355.66</v>
      </c>
      <c r="I106" s="56">
        <f t="shared" si="3"/>
        <v>0</v>
      </c>
      <c r="J106" s="54">
        <f>ROUND(H106*报价汇总表10!$C$8,2)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ROUND(H107*报价汇总表10!$C$8,2)</f>
        <v>0</v>
      </c>
      <c r="K107" s="56"/>
      <c r="L107" s="53"/>
    </row>
    <row r="108" ht="50.1" customHeight="1" spans="1:12">
      <c r="A108" s="38" t="s">
        <v>61</v>
      </c>
      <c r="B108" s="39" t="s">
        <v>367</v>
      </c>
      <c r="C108" s="40" t="s">
        <v>368</v>
      </c>
      <c r="D108" s="40" t="s">
        <v>369</v>
      </c>
      <c r="E108" s="36" t="s">
        <v>57</v>
      </c>
      <c r="F108" s="37">
        <v>308</v>
      </c>
      <c r="G108" s="42">
        <v>222.326929613</v>
      </c>
      <c r="H108" s="41">
        <f t="shared" si="2"/>
        <v>222.33</v>
      </c>
      <c r="I108" s="56">
        <f t="shared" si="3"/>
        <v>68478</v>
      </c>
      <c r="J108" s="57"/>
      <c r="K108" s="56">
        <f>ROUND(F108*J108,0)</f>
        <v>0</v>
      </c>
      <c r="L108" s="53" t="s">
        <v>117</v>
      </c>
    </row>
    <row r="109" ht="50.1" customHeight="1" spans="1:12">
      <c r="A109" s="38" t="s">
        <v>66</v>
      </c>
      <c r="B109" s="39" t="s">
        <v>370</v>
      </c>
      <c r="C109" s="40" t="s">
        <v>371</v>
      </c>
      <c r="D109" s="40" t="s">
        <v>369</v>
      </c>
      <c r="E109" s="36" t="s">
        <v>57</v>
      </c>
      <c r="F109" s="37"/>
      <c r="G109" s="42">
        <v>222.326035517</v>
      </c>
      <c r="H109" s="41">
        <f t="shared" si="2"/>
        <v>222.33</v>
      </c>
      <c r="I109" s="56">
        <f t="shared" si="3"/>
        <v>0</v>
      </c>
      <c r="J109" s="54">
        <f>ROUND(H109*报价汇总表10!$C$8,2)</f>
        <v>0</v>
      </c>
      <c r="K109" s="56"/>
      <c r="L109" s="53" t="s">
        <v>113</v>
      </c>
    </row>
    <row r="110" ht="50.1" customHeight="1" spans="1:12">
      <c r="A110" s="38" t="s">
        <v>372</v>
      </c>
      <c r="B110" s="39" t="s">
        <v>373</v>
      </c>
      <c r="C110" s="40" t="s">
        <v>374</v>
      </c>
      <c r="D110" s="40" t="s">
        <v>369</v>
      </c>
      <c r="E110" s="36" t="s">
        <v>57</v>
      </c>
      <c r="F110" s="37"/>
      <c r="G110" s="42">
        <v>222.3270683192</v>
      </c>
      <c r="H110" s="41">
        <f t="shared" si="2"/>
        <v>222.33</v>
      </c>
      <c r="I110" s="56">
        <f t="shared" si="3"/>
        <v>0</v>
      </c>
      <c r="J110" s="54">
        <f>ROUND(H110*报价汇总表10!$C$8,2)</f>
        <v>0</v>
      </c>
      <c r="K110" s="56"/>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ROUND(H111*报价汇总表10!$C$8,2)</f>
        <v>0</v>
      </c>
      <c r="K111" s="56"/>
      <c r="L111" s="53" t="s">
        <v>380</v>
      </c>
    </row>
    <row r="112" ht="50.1" customHeight="1" spans="1:12">
      <c r="A112" s="38" t="s">
        <v>381</v>
      </c>
      <c r="B112" s="39" t="s">
        <v>382</v>
      </c>
      <c r="C112" s="40" t="s">
        <v>383</v>
      </c>
      <c r="D112" s="40" t="s">
        <v>369</v>
      </c>
      <c r="E112" s="36" t="s">
        <v>57</v>
      </c>
      <c r="F112" s="37"/>
      <c r="G112" s="42">
        <v>222.3256329998</v>
      </c>
      <c r="H112" s="41">
        <f t="shared" si="2"/>
        <v>222.33</v>
      </c>
      <c r="I112" s="56">
        <f t="shared" si="3"/>
        <v>0</v>
      </c>
      <c r="J112" s="54">
        <f>ROUND(H112*报价汇总表10!$C$8,2)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ROUND(H113*报价汇总表10!$C$8,2)</f>
        <v>0</v>
      </c>
      <c r="K113" s="56"/>
      <c r="L113" s="53"/>
    </row>
    <row r="114" ht="80.1" customHeight="1" spans="1:12">
      <c r="A114" s="38" t="s">
        <v>61</v>
      </c>
      <c r="B114" s="39" t="s">
        <v>387</v>
      </c>
      <c r="C114" s="40" t="s">
        <v>388</v>
      </c>
      <c r="D114" s="40" t="s">
        <v>389</v>
      </c>
      <c r="E114" s="36" t="s">
        <v>57</v>
      </c>
      <c r="F114" s="37"/>
      <c r="G114" s="42">
        <v>273.8067154336</v>
      </c>
      <c r="H114" s="41">
        <f t="shared" si="2"/>
        <v>273.81</v>
      </c>
      <c r="I114" s="56">
        <f t="shared" si="3"/>
        <v>0</v>
      </c>
      <c r="J114" s="54">
        <f>ROUND(H114*报价汇总表10!$C$8,2)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ROUND(H115*报价汇总表10!$C$8,2)</f>
        <v>0</v>
      </c>
      <c r="K115" s="56"/>
      <c r="L115" s="53"/>
    </row>
    <row r="116" ht="39.95" customHeight="1" spans="1:12">
      <c r="A116" s="38" t="s">
        <v>61</v>
      </c>
      <c r="B116" s="39" t="s">
        <v>392</v>
      </c>
      <c r="C116" s="40" t="s">
        <v>393</v>
      </c>
      <c r="D116" s="40" t="s">
        <v>394</v>
      </c>
      <c r="E116" s="36" t="s">
        <v>57</v>
      </c>
      <c r="F116" s="37"/>
      <c r="G116" s="42">
        <v>247.4148249008</v>
      </c>
      <c r="H116" s="41">
        <f t="shared" si="2"/>
        <v>247.41</v>
      </c>
      <c r="I116" s="56">
        <f t="shared" si="3"/>
        <v>0</v>
      </c>
      <c r="J116" s="54">
        <f>ROUND(H116*报价汇总表10!$C$8,2)</f>
        <v>0</v>
      </c>
      <c r="K116" s="56"/>
      <c r="L116" s="53" t="s">
        <v>117</v>
      </c>
    </row>
    <row r="117" ht="39.95" customHeight="1" spans="1:12">
      <c r="A117" s="38" t="s">
        <v>66</v>
      </c>
      <c r="B117" s="39" t="s">
        <v>395</v>
      </c>
      <c r="C117" s="40" t="s">
        <v>396</v>
      </c>
      <c r="D117" s="40" t="s">
        <v>394</v>
      </c>
      <c r="E117" s="36" t="s">
        <v>57</v>
      </c>
      <c r="F117" s="37"/>
      <c r="G117" s="42">
        <v>329.646241512</v>
      </c>
      <c r="H117" s="41">
        <f t="shared" si="2"/>
        <v>329.65</v>
      </c>
      <c r="I117" s="56">
        <f t="shared" si="3"/>
        <v>0</v>
      </c>
      <c r="J117" s="54">
        <f>ROUND(H117*报价汇总表10!$C$8,2)</f>
        <v>0</v>
      </c>
      <c r="K117" s="56"/>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ROUND(H118*报价汇总表10!$C$8,2)</f>
        <v>0</v>
      </c>
      <c r="K118" s="56"/>
      <c r="L118" s="53" t="s">
        <v>400</v>
      </c>
    </row>
    <row r="119" ht="39.95" customHeight="1" spans="1:12">
      <c r="A119" s="38" t="s">
        <v>376</v>
      </c>
      <c r="B119" s="39" t="s">
        <v>401</v>
      </c>
      <c r="C119" s="40" t="s">
        <v>402</v>
      </c>
      <c r="D119" s="40" t="s">
        <v>394</v>
      </c>
      <c r="E119" s="36" t="s">
        <v>57</v>
      </c>
      <c r="F119" s="37"/>
      <c r="G119" s="42">
        <v>247.4090031082</v>
      </c>
      <c r="H119" s="41">
        <f t="shared" si="2"/>
        <v>247.41</v>
      </c>
      <c r="I119" s="56">
        <f t="shared" si="3"/>
        <v>0</v>
      </c>
      <c r="J119" s="54">
        <f>ROUND(H119*报价汇总表10!$C$8,2)</f>
        <v>0</v>
      </c>
      <c r="K119" s="56"/>
      <c r="L119" s="53" t="s">
        <v>375</v>
      </c>
    </row>
    <row r="120" ht="39.95" customHeight="1" spans="1:12">
      <c r="A120" s="38" t="s">
        <v>403</v>
      </c>
      <c r="B120" s="39" t="s">
        <v>404</v>
      </c>
      <c r="C120" s="40" t="s">
        <v>405</v>
      </c>
      <c r="D120" s="40" t="s">
        <v>394</v>
      </c>
      <c r="E120" s="36" t="s">
        <v>57</v>
      </c>
      <c r="F120" s="37"/>
      <c r="G120" s="42">
        <v>329.651191972</v>
      </c>
      <c r="H120" s="41">
        <f t="shared" si="2"/>
        <v>329.65</v>
      </c>
      <c r="I120" s="56">
        <f t="shared" si="3"/>
        <v>0</v>
      </c>
      <c r="J120" s="54">
        <f>ROUND(H120*报价汇总表10!$C$8,2)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ROUND(H121*报价汇总表10!$C$8,2)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ROUND(H122*报价汇总表10!$C$8,2)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ROUND(H123*报价汇总表10!$C$8,2)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ROUND(H124*报价汇总表10!$C$8,2)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ROUND(H125*报价汇总表10!$C$8,2)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ROUND(H126*报价汇总表10!$C$8,2)</f>
        <v>0</v>
      </c>
      <c r="K126" s="56"/>
      <c r="L126" s="53"/>
    </row>
    <row r="127" ht="69.95" customHeight="1" spans="1:12">
      <c r="A127" s="38" t="s">
        <v>61</v>
      </c>
      <c r="B127" s="39" t="s">
        <v>427</v>
      </c>
      <c r="C127" s="40" t="s">
        <v>428</v>
      </c>
      <c r="D127" s="40" t="s">
        <v>429</v>
      </c>
      <c r="E127" s="36" t="s">
        <v>57</v>
      </c>
      <c r="F127" s="37"/>
      <c r="G127" s="42">
        <v>370.34</v>
      </c>
      <c r="H127" s="41">
        <f t="shared" si="2"/>
        <v>370.34</v>
      </c>
      <c r="I127" s="56">
        <f t="shared" si="3"/>
        <v>0</v>
      </c>
      <c r="J127" s="54">
        <f>ROUND(H127*报价汇总表10!$C$8,2)</f>
        <v>0</v>
      </c>
      <c r="K127" s="56"/>
      <c r="L127" s="53"/>
    </row>
    <row r="128" ht="69.95" customHeight="1" spans="1:12">
      <c r="A128" s="38" t="s">
        <v>66</v>
      </c>
      <c r="B128" s="39" t="s">
        <v>430</v>
      </c>
      <c r="C128" s="40" t="s">
        <v>431</v>
      </c>
      <c r="D128" s="40" t="s">
        <v>429</v>
      </c>
      <c r="E128" s="36" t="s">
        <v>57</v>
      </c>
      <c r="F128" s="37"/>
      <c r="G128" s="42">
        <v>375.66</v>
      </c>
      <c r="H128" s="41">
        <f t="shared" si="2"/>
        <v>375.66</v>
      </c>
      <c r="I128" s="56">
        <f t="shared" si="3"/>
        <v>0</v>
      </c>
      <c r="J128" s="54">
        <f>ROUND(H128*报价汇总表10!$C$8,2)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ROUND(H129*报价汇总表10!$C$8,2)</f>
        <v>0</v>
      </c>
      <c r="K129" s="56"/>
      <c r="L129" s="53"/>
    </row>
    <row r="130" ht="69.95" customHeight="1" spans="1:12">
      <c r="A130" s="38" t="s">
        <v>61</v>
      </c>
      <c r="B130" s="39" t="s">
        <v>434</v>
      </c>
      <c r="C130" s="40" t="s">
        <v>435</v>
      </c>
      <c r="D130" s="40" t="s">
        <v>436</v>
      </c>
      <c r="E130" s="36" t="s">
        <v>57</v>
      </c>
      <c r="F130" s="37"/>
      <c r="G130" s="42">
        <v>286.3342505924</v>
      </c>
      <c r="H130" s="41">
        <f t="shared" si="2"/>
        <v>286.33</v>
      </c>
      <c r="I130" s="56">
        <f t="shared" si="3"/>
        <v>0</v>
      </c>
      <c r="J130" s="54">
        <f>ROUND(H130*报价汇总表10!$C$8,2)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ROUND(H131*报价汇总表10!$C$8,2)</f>
        <v>0</v>
      </c>
      <c r="K131" s="56"/>
      <c r="L131" s="53"/>
    </row>
    <row r="132" ht="50.1" customHeight="1" spans="1:12">
      <c r="A132" s="38" t="s">
        <v>61</v>
      </c>
      <c r="B132" s="39" t="s">
        <v>440</v>
      </c>
      <c r="C132" s="40" t="s">
        <v>441</v>
      </c>
      <c r="D132" s="40" t="s">
        <v>442</v>
      </c>
      <c r="E132" s="36" t="s">
        <v>57</v>
      </c>
      <c r="F132" s="37"/>
      <c r="G132" s="42">
        <v>222.326035517</v>
      </c>
      <c r="H132" s="41">
        <f t="shared" si="2"/>
        <v>222.33</v>
      </c>
      <c r="I132" s="56">
        <f t="shared" si="3"/>
        <v>0</v>
      </c>
      <c r="J132" s="54">
        <f>ROUND(H132*报价汇总表10!$C$8,2)</f>
        <v>0</v>
      </c>
      <c r="K132" s="56"/>
      <c r="L132" s="53" t="s">
        <v>146</v>
      </c>
    </row>
    <row r="133" ht="50.1" customHeight="1" spans="1:12">
      <c r="A133" s="38" t="s">
        <v>66</v>
      </c>
      <c r="B133" s="39" t="s">
        <v>443</v>
      </c>
      <c r="C133" s="40" t="s">
        <v>444</v>
      </c>
      <c r="D133" s="40" t="s">
        <v>442</v>
      </c>
      <c r="E133" s="36" t="s">
        <v>57</v>
      </c>
      <c r="F133" s="37">
        <v>181.9</v>
      </c>
      <c r="G133" s="42">
        <v>222.3238202825</v>
      </c>
      <c r="H133" s="41">
        <f t="shared" si="2"/>
        <v>222.32</v>
      </c>
      <c r="I133" s="56">
        <f t="shared" si="3"/>
        <v>40440</v>
      </c>
      <c r="J133" s="57"/>
      <c r="K133" s="56">
        <f>ROUND(F133*J133,0)</f>
        <v>0</v>
      </c>
      <c r="L133" s="53" t="s">
        <v>437</v>
      </c>
    </row>
    <row r="134" ht="50.1" customHeight="1" spans="1:12">
      <c r="A134" s="38" t="s">
        <v>445</v>
      </c>
      <c r="B134" s="39" t="s">
        <v>446</v>
      </c>
      <c r="C134" s="40" t="s">
        <v>447</v>
      </c>
      <c r="D134" s="40" t="s">
        <v>442</v>
      </c>
      <c r="E134" s="36" t="s">
        <v>57</v>
      </c>
      <c r="F134" s="37"/>
      <c r="G134" s="42">
        <v>310.9379290156</v>
      </c>
      <c r="H134" s="41">
        <f t="shared" si="2"/>
        <v>310.94</v>
      </c>
      <c r="I134" s="56">
        <f t="shared" si="3"/>
        <v>0</v>
      </c>
      <c r="J134" s="54">
        <f>ROUND(H134*报价汇总表10!$C$8,2)</f>
        <v>0</v>
      </c>
      <c r="K134" s="56"/>
      <c r="L134" s="53" t="s">
        <v>437</v>
      </c>
    </row>
    <row r="135" ht="69.95" customHeight="1" spans="1:12">
      <c r="A135" s="38" t="s">
        <v>285</v>
      </c>
      <c r="B135" s="39" t="s">
        <v>448</v>
      </c>
      <c r="C135" s="40" t="s">
        <v>449</v>
      </c>
      <c r="D135" s="40" t="s">
        <v>429</v>
      </c>
      <c r="E135" s="36" t="s">
        <v>57</v>
      </c>
      <c r="F135" s="37">
        <v>1800</v>
      </c>
      <c r="G135" s="42">
        <v>239.3609974272</v>
      </c>
      <c r="H135" s="41">
        <f t="shared" ref="H135:H198" si="4">ROUND(G135,2)</f>
        <v>239.36</v>
      </c>
      <c r="I135" s="56">
        <f t="shared" ref="I135:I198" si="5">ROUND(F135*H135,0)</f>
        <v>430848</v>
      </c>
      <c r="J135" s="57"/>
      <c r="K135" s="56">
        <f>ROUND(F135*J135,0)</f>
        <v>0</v>
      </c>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ROUND(H136*报价汇总表10!$C$8,2)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ROUND(H137*报价汇总表10!$C$8,2)</f>
        <v>0</v>
      </c>
      <c r="K137" s="56"/>
      <c r="L137" s="53"/>
    </row>
    <row r="138" ht="69.95" customHeight="1" spans="1:12">
      <c r="A138" s="38" t="s">
        <v>61</v>
      </c>
      <c r="B138" s="39" t="s">
        <v>455</v>
      </c>
      <c r="C138" s="40" t="s">
        <v>456</v>
      </c>
      <c r="D138" s="40" t="s">
        <v>457</v>
      </c>
      <c r="E138" s="36" t="s">
        <v>57</v>
      </c>
      <c r="F138" s="37"/>
      <c r="G138" s="42">
        <v>370.34</v>
      </c>
      <c r="H138" s="41">
        <f t="shared" si="4"/>
        <v>370.34</v>
      </c>
      <c r="I138" s="56">
        <f t="shared" si="5"/>
        <v>0</v>
      </c>
      <c r="J138" s="54">
        <f>ROUND(H138*报价汇总表10!$C$8,2)</f>
        <v>0</v>
      </c>
      <c r="K138" s="56"/>
      <c r="L138" s="53"/>
    </row>
    <row r="139" ht="69.95" customHeight="1" spans="1:12">
      <c r="A139" s="38" t="s">
        <v>66</v>
      </c>
      <c r="B139" s="39" t="s">
        <v>458</v>
      </c>
      <c r="C139" s="40" t="s">
        <v>459</v>
      </c>
      <c r="D139" s="40" t="s">
        <v>457</v>
      </c>
      <c r="E139" s="36" t="s">
        <v>57</v>
      </c>
      <c r="F139" s="37"/>
      <c r="G139" s="42">
        <v>375.66</v>
      </c>
      <c r="H139" s="41">
        <f t="shared" si="4"/>
        <v>375.66</v>
      </c>
      <c r="I139" s="56">
        <f t="shared" si="5"/>
        <v>0</v>
      </c>
      <c r="J139" s="54">
        <f>ROUND(H139*报价汇总表10!$C$8,2)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ROUND(H140*报价汇总表10!$C$8,2)</f>
        <v>0</v>
      </c>
      <c r="K140" s="56"/>
      <c r="L140" s="53"/>
    </row>
    <row r="141" ht="69.95" customHeight="1" spans="1:12">
      <c r="A141" s="38" t="s">
        <v>61</v>
      </c>
      <c r="B141" s="39" t="s">
        <v>462</v>
      </c>
      <c r="C141" s="40" t="s">
        <v>463</v>
      </c>
      <c r="D141" s="40" t="s">
        <v>464</v>
      </c>
      <c r="E141" s="36" t="s">
        <v>57</v>
      </c>
      <c r="F141" s="37"/>
      <c r="G141" s="42">
        <v>228.7323284515</v>
      </c>
      <c r="H141" s="41">
        <f t="shared" si="4"/>
        <v>228.73</v>
      </c>
      <c r="I141" s="56">
        <f t="shared" si="5"/>
        <v>0</v>
      </c>
      <c r="J141" s="54">
        <f>ROUND(H141*报价汇总表10!$C$8,2)</f>
        <v>0</v>
      </c>
      <c r="K141" s="56"/>
      <c r="L141" s="53" t="s">
        <v>146</v>
      </c>
    </row>
    <row r="142" ht="69.95" customHeight="1" spans="1:12">
      <c r="A142" s="38" t="s">
        <v>66</v>
      </c>
      <c r="B142" s="39" t="s">
        <v>465</v>
      </c>
      <c r="C142" s="40" t="s">
        <v>466</v>
      </c>
      <c r="D142" s="40" t="s">
        <v>467</v>
      </c>
      <c r="E142" s="36" t="s">
        <v>57</v>
      </c>
      <c r="F142" s="37">
        <v>284.1</v>
      </c>
      <c r="G142" s="42">
        <v>228.730575526</v>
      </c>
      <c r="H142" s="41">
        <f t="shared" si="4"/>
        <v>228.73</v>
      </c>
      <c r="I142" s="56">
        <f t="shared" si="5"/>
        <v>64982</v>
      </c>
      <c r="J142" s="57"/>
      <c r="K142" s="56">
        <f>ROUND(F142*J142,0)</f>
        <v>0</v>
      </c>
      <c r="L142" s="53" t="s">
        <v>437</v>
      </c>
    </row>
    <row r="143" ht="30" customHeight="1" spans="1:12">
      <c r="A143" s="38" t="s">
        <v>190</v>
      </c>
      <c r="B143" s="39" t="s">
        <v>468</v>
      </c>
      <c r="C143" s="40" t="s">
        <v>469</v>
      </c>
      <c r="D143" s="40" t="s">
        <v>470</v>
      </c>
      <c r="E143" s="36" t="s">
        <v>88</v>
      </c>
      <c r="F143" s="37"/>
      <c r="G143" s="42">
        <v>93.6</v>
      </c>
      <c r="H143" s="41">
        <f t="shared" si="4"/>
        <v>93.6</v>
      </c>
      <c r="I143" s="56">
        <f t="shared" si="5"/>
        <v>0</v>
      </c>
      <c r="J143" s="54">
        <f>ROUND(H143*报价汇总表10!$C$8,2)</f>
        <v>0</v>
      </c>
      <c r="K143" s="56"/>
      <c r="L143" s="53"/>
    </row>
    <row r="144" ht="60" customHeight="1" spans="1:12">
      <c r="A144" s="38" t="s">
        <v>285</v>
      </c>
      <c r="B144" s="39" t="s">
        <v>471</v>
      </c>
      <c r="C144" s="40" t="s">
        <v>472</v>
      </c>
      <c r="D144" s="40" t="s">
        <v>473</v>
      </c>
      <c r="E144" s="36" t="s">
        <v>57</v>
      </c>
      <c r="F144" s="37"/>
      <c r="G144" s="42">
        <v>252.7794170792</v>
      </c>
      <c r="H144" s="41">
        <f t="shared" si="4"/>
        <v>252.78</v>
      </c>
      <c r="I144" s="56">
        <f t="shared" si="5"/>
        <v>0</v>
      </c>
      <c r="J144" s="54">
        <f>ROUND(H144*报价汇总表10!$C$8,2)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ROUND(H145*报价汇总表10!$C$8,2)</f>
        <v>0</v>
      </c>
      <c r="K145" s="56"/>
      <c r="L145" s="53"/>
    </row>
    <row r="146" ht="69.95" customHeight="1" spans="1:12">
      <c r="A146" s="38" t="s">
        <v>45</v>
      </c>
      <c r="B146" s="39" t="s">
        <v>477</v>
      </c>
      <c r="C146" s="40" t="s">
        <v>478</v>
      </c>
      <c r="D146" s="40" t="s">
        <v>479</v>
      </c>
      <c r="E146" s="36" t="s">
        <v>88</v>
      </c>
      <c r="F146" s="37"/>
      <c r="G146" s="42">
        <v>53.18</v>
      </c>
      <c r="H146" s="41">
        <f t="shared" si="4"/>
        <v>53.18</v>
      </c>
      <c r="I146" s="56">
        <f t="shared" si="5"/>
        <v>0</v>
      </c>
      <c r="J146" s="54">
        <f>ROUND(H146*报价汇总表10!$C$8,2)</f>
        <v>0</v>
      </c>
      <c r="K146" s="56"/>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ROUND(H147*报价汇总表10!$C$8,2)</f>
        <v>0</v>
      </c>
      <c r="K147" s="56"/>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ROUND(H148*报价汇总表10!$C$8,2)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ROUND(H149*报价汇总表10!$C$8,2)</f>
        <v>0</v>
      </c>
      <c r="K149" s="56"/>
      <c r="L149" s="53"/>
    </row>
    <row r="150" ht="69.95" customHeight="1" spans="1:12">
      <c r="A150" s="38" t="s">
        <v>289</v>
      </c>
      <c r="B150" s="39" t="s">
        <v>486</v>
      </c>
      <c r="C150" s="40" t="s">
        <v>487</v>
      </c>
      <c r="D150" s="40" t="s">
        <v>479</v>
      </c>
      <c r="E150" s="36" t="s">
        <v>88</v>
      </c>
      <c r="F150" s="37"/>
      <c r="G150" s="42">
        <v>69.78</v>
      </c>
      <c r="H150" s="41">
        <f t="shared" si="4"/>
        <v>69.78</v>
      </c>
      <c r="I150" s="56">
        <f t="shared" si="5"/>
        <v>0</v>
      </c>
      <c r="J150" s="54">
        <f>ROUND(H150*报价汇总表10!$C$8,2)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ROUND(H151*报价汇总表10!$C$8,2)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ROUND(H152*报价汇总表10!$C$8,2)</f>
        <v>0</v>
      </c>
      <c r="K152" s="56"/>
      <c r="L152" s="53"/>
    </row>
    <row r="153" ht="69.95" customHeight="1" spans="1:12">
      <c r="A153" s="38" t="s">
        <v>45</v>
      </c>
      <c r="B153" s="39" t="s">
        <v>495</v>
      </c>
      <c r="C153" s="40" t="s">
        <v>496</v>
      </c>
      <c r="D153" s="40" t="s">
        <v>479</v>
      </c>
      <c r="E153" s="36" t="s">
        <v>88</v>
      </c>
      <c r="F153" s="37"/>
      <c r="G153" s="42">
        <v>177.42</v>
      </c>
      <c r="H153" s="41">
        <f t="shared" si="4"/>
        <v>177.42</v>
      </c>
      <c r="I153" s="56">
        <f t="shared" si="5"/>
        <v>0</v>
      </c>
      <c r="J153" s="54">
        <f>ROUND(H153*报价汇总表10!$C$8,2)</f>
        <v>0</v>
      </c>
      <c r="K153" s="56"/>
      <c r="L153" s="53"/>
    </row>
    <row r="154" ht="69.95" customHeight="1" spans="1:12">
      <c r="A154" s="38" t="s">
        <v>49</v>
      </c>
      <c r="B154" s="39" t="s">
        <v>497</v>
      </c>
      <c r="C154" s="40" t="s">
        <v>498</v>
      </c>
      <c r="D154" s="40" t="s">
        <v>479</v>
      </c>
      <c r="E154" s="36" t="s">
        <v>88</v>
      </c>
      <c r="F154" s="37"/>
      <c r="G154" s="42">
        <v>226.06</v>
      </c>
      <c r="H154" s="41">
        <f t="shared" si="4"/>
        <v>226.06</v>
      </c>
      <c r="I154" s="56">
        <f t="shared" si="5"/>
        <v>0</v>
      </c>
      <c r="J154" s="54">
        <f>ROUND(H154*报价汇总表10!$C$8,2)</f>
        <v>0</v>
      </c>
      <c r="K154" s="56"/>
      <c r="L154" s="53"/>
    </row>
    <row r="155" ht="69.95" customHeight="1" spans="1:12">
      <c r="A155" s="38" t="s">
        <v>190</v>
      </c>
      <c r="B155" s="39" t="s">
        <v>499</v>
      </c>
      <c r="C155" s="40" t="s">
        <v>500</v>
      </c>
      <c r="D155" s="40" t="s">
        <v>479</v>
      </c>
      <c r="E155" s="36" t="s">
        <v>88</v>
      </c>
      <c r="F155" s="37"/>
      <c r="G155" s="42">
        <v>255.59</v>
      </c>
      <c r="H155" s="41">
        <f t="shared" si="4"/>
        <v>255.59</v>
      </c>
      <c r="I155" s="56">
        <f t="shared" si="5"/>
        <v>0</v>
      </c>
      <c r="J155" s="54">
        <f>ROUND(H155*报价汇总表10!$C$8,2)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ROUND(H156*报价汇总表10!$C$8,2)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ROUND(H157*报价汇总表10!$C$8,2)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ROUND(H158*报价汇总表10!$C$8,2)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ROUND(H159*报价汇总表10!$C$8,2)</f>
        <v>0</v>
      </c>
      <c r="K159" s="56"/>
      <c r="L159" s="53"/>
    </row>
    <row r="160" ht="39.95" customHeight="1" spans="1:12">
      <c r="A160" s="38" t="s">
        <v>513</v>
      </c>
      <c r="B160" s="39" t="s">
        <v>514</v>
      </c>
      <c r="C160" s="40" t="s">
        <v>515</v>
      </c>
      <c r="D160" s="40" t="s">
        <v>516</v>
      </c>
      <c r="E160" s="36" t="s">
        <v>57</v>
      </c>
      <c r="F160" s="37">
        <v>6</v>
      </c>
      <c r="G160" s="42">
        <v>453.876994786615</v>
      </c>
      <c r="H160" s="41">
        <f t="shared" si="4"/>
        <v>453.88</v>
      </c>
      <c r="I160" s="56">
        <f t="shared" si="5"/>
        <v>2723</v>
      </c>
      <c r="J160" s="57"/>
      <c r="K160" s="56">
        <f>ROUND(F160*J160,0)</f>
        <v>0</v>
      </c>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ROUND(H161*报价汇总表10!$C$8,2)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ROUND(H162*报价汇总表10!$C$8,2)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ROUND(H163*报价汇总表10!$C$8,2)</f>
        <v>0</v>
      </c>
      <c r="K163" s="56"/>
      <c r="L163" s="53"/>
    </row>
    <row r="164" ht="30" customHeight="1" spans="1:12">
      <c r="A164" s="38" t="s">
        <v>45</v>
      </c>
      <c r="B164" s="39" t="s">
        <v>527</v>
      </c>
      <c r="C164" s="40" t="s">
        <v>528</v>
      </c>
      <c r="D164" s="40" t="s">
        <v>529</v>
      </c>
      <c r="E164" s="36" t="s">
        <v>168</v>
      </c>
      <c r="F164" s="37">
        <v>14058</v>
      </c>
      <c r="G164" s="42">
        <v>1.25299</v>
      </c>
      <c r="H164" s="41">
        <f t="shared" si="4"/>
        <v>1.25</v>
      </c>
      <c r="I164" s="56">
        <f t="shared" si="5"/>
        <v>17573</v>
      </c>
      <c r="J164" s="57"/>
      <c r="K164" s="56">
        <f>ROUND(F164*J164,0)</f>
        <v>0</v>
      </c>
      <c r="L164" s="53" t="s">
        <v>530</v>
      </c>
    </row>
    <row r="165" ht="30" customHeight="1" spans="1:12">
      <c r="A165" s="38" t="s">
        <v>49</v>
      </c>
      <c r="B165" s="39" t="s">
        <v>531</v>
      </c>
      <c r="C165" s="40" t="s">
        <v>532</v>
      </c>
      <c r="D165" s="40" t="s">
        <v>529</v>
      </c>
      <c r="E165" s="36" t="s">
        <v>168</v>
      </c>
      <c r="F165" s="37">
        <v>51975</v>
      </c>
      <c r="G165" s="42">
        <v>1.2493</v>
      </c>
      <c r="H165" s="41">
        <f t="shared" si="4"/>
        <v>1.25</v>
      </c>
      <c r="I165" s="56">
        <f t="shared" si="5"/>
        <v>64969</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ROUND(H166*报价汇总表10!$C$8,2)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ROUND(H167*报价汇总表10!$C$8,2)</f>
        <v>0</v>
      </c>
      <c r="K167" s="56"/>
      <c r="L167" s="53"/>
    </row>
    <row r="168" ht="60" customHeight="1" spans="1:12">
      <c r="A168" s="38" t="s">
        <v>61</v>
      </c>
      <c r="B168" s="39" t="s">
        <v>538</v>
      </c>
      <c r="C168" s="40" t="s">
        <v>539</v>
      </c>
      <c r="D168" s="40" t="s">
        <v>540</v>
      </c>
      <c r="E168" s="36" t="s">
        <v>168</v>
      </c>
      <c r="F168" s="37">
        <v>50645</v>
      </c>
      <c r="G168" s="42">
        <v>9.2293</v>
      </c>
      <c r="H168" s="41">
        <f t="shared" si="4"/>
        <v>9.23</v>
      </c>
      <c r="I168" s="56">
        <f t="shared" si="5"/>
        <v>467453</v>
      </c>
      <c r="J168" s="57"/>
      <c r="K168" s="56">
        <f>ROUND(F168*J168,0)</f>
        <v>0</v>
      </c>
      <c r="L168" s="53" t="s">
        <v>400</v>
      </c>
    </row>
    <row r="169" ht="60" customHeight="1" spans="1:12">
      <c r="A169" s="38" t="s">
        <v>66</v>
      </c>
      <c r="B169" s="39" t="s">
        <v>541</v>
      </c>
      <c r="C169" s="40" t="s">
        <v>542</v>
      </c>
      <c r="D169" s="40" t="s">
        <v>540</v>
      </c>
      <c r="E169" s="36" t="s">
        <v>168</v>
      </c>
      <c r="F169" s="37"/>
      <c r="G169" s="42">
        <v>11.49331218</v>
      </c>
      <c r="H169" s="41">
        <f t="shared" si="4"/>
        <v>11.49</v>
      </c>
      <c r="I169" s="56">
        <f t="shared" si="5"/>
        <v>0</v>
      </c>
      <c r="J169" s="54">
        <f>ROUND(H169*报价汇总表10!$C$8,2)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ROUND(H170*报价汇总表10!$C$8,2)</f>
        <v>0</v>
      </c>
      <c r="K170" s="56"/>
      <c r="L170" s="53"/>
    </row>
    <row r="171" ht="60" customHeight="1" spans="1:12">
      <c r="A171" s="38" t="s">
        <v>45</v>
      </c>
      <c r="B171" s="39" t="s">
        <v>546</v>
      </c>
      <c r="C171" s="40" t="s">
        <v>547</v>
      </c>
      <c r="D171" s="40" t="s">
        <v>548</v>
      </c>
      <c r="E171" s="36" t="s">
        <v>41</v>
      </c>
      <c r="F171" s="37"/>
      <c r="G171" s="42">
        <v>8.12</v>
      </c>
      <c r="H171" s="41">
        <f t="shared" si="4"/>
        <v>8.12</v>
      </c>
      <c r="I171" s="56">
        <f t="shared" si="5"/>
        <v>0</v>
      </c>
      <c r="J171" s="54">
        <f>ROUND(H171*报价汇总表10!$C$8,2)</f>
        <v>0</v>
      </c>
      <c r="K171" s="56"/>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ROUND(H172*报价汇总表10!$C$8,2)</f>
        <v>0</v>
      </c>
      <c r="K172" s="56"/>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ROUND(H173*报价汇总表10!$C$8,2)</f>
        <v>0</v>
      </c>
      <c r="K173" s="56"/>
      <c r="L173" s="53"/>
    </row>
    <row r="174" ht="69.95" customHeight="1" spans="1:12">
      <c r="A174" s="38" t="s">
        <v>285</v>
      </c>
      <c r="B174" s="39" t="s">
        <v>555</v>
      </c>
      <c r="C174" s="40" t="s">
        <v>556</v>
      </c>
      <c r="D174" s="40" t="s">
        <v>557</v>
      </c>
      <c r="E174" s="36" t="s">
        <v>41</v>
      </c>
      <c r="F174" s="37">
        <v>3483</v>
      </c>
      <c r="G174" s="42">
        <v>25.87</v>
      </c>
      <c r="H174" s="41">
        <f t="shared" si="4"/>
        <v>25.87</v>
      </c>
      <c r="I174" s="56">
        <f t="shared" si="5"/>
        <v>90105</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ROUND(H175*报价汇总表10!$C$8,2)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ROUND(H176*报价汇总表10!$C$8,2)</f>
        <v>0</v>
      </c>
      <c r="K176" s="56"/>
      <c r="L176" s="53"/>
    </row>
    <row r="177" ht="69.95" customHeight="1" spans="1:12">
      <c r="A177" s="38" t="s">
        <v>61</v>
      </c>
      <c r="B177" s="39" t="s">
        <v>563</v>
      </c>
      <c r="C177" s="40" t="s">
        <v>564</v>
      </c>
      <c r="D177" s="40" t="s">
        <v>560</v>
      </c>
      <c r="E177" s="36" t="s">
        <v>41</v>
      </c>
      <c r="F177" s="37"/>
      <c r="G177" s="42">
        <v>53.67</v>
      </c>
      <c r="H177" s="41">
        <f t="shared" si="4"/>
        <v>53.67</v>
      </c>
      <c r="I177" s="56">
        <f t="shared" si="5"/>
        <v>0</v>
      </c>
      <c r="J177" s="54">
        <f>ROUND(H177*报价汇总表10!$C$8,2)</f>
        <v>0</v>
      </c>
      <c r="K177" s="56"/>
      <c r="L177" s="53"/>
    </row>
    <row r="178" ht="69.95" customHeight="1" spans="1:12">
      <c r="A178" s="38" t="s">
        <v>66</v>
      </c>
      <c r="B178" s="39" t="s">
        <v>565</v>
      </c>
      <c r="C178" s="40" t="s">
        <v>566</v>
      </c>
      <c r="D178" s="40" t="s">
        <v>560</v>
      </c>
      <c r="E178" s="36" t="s">
        <v>41</v>
      </c>
      <c r="F178" s="37"/>
      <c r="G178" s="42">
        <v>58.04</v>
      </c>
      <c r="H178" s="41">
        <f t="shared" si="4"/>
        <v>58.04</v>
      </c>
      <c r="I178" s="56">
        <f t="shared" si="5"/>
        <v>0</v>
      </c>
      <c r="J178" s="54">
        <f>ROUND(H178*报价汇总表10!$C$8,2)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ROUND(H179*报价汇总表10!$C$8,2)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ROUND(H180*报价汇总表10!$C$8,2)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ROUND(H181*报价汇总表10!$C$8,2)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ROUND(H182*报价汇总表10!$C$8,2)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ROUND(H183*报价汇总表10!$C$8,2)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ROUND(H184*报价汇总表10!$C$8,2)</f>
        <v>0</v>
      </c>
      <c r="K184" s="56"/>
      <c r="L184" s="53"/>
    </row>
    <row r="185" ht="69.95" customHeight="1" spans="1:12">
      <c r="A185" s="38" t="s">
        <v>61</v>
      </c>
      <c r="B185" s="39" t="s">
        <v>583</v>
      </c>
      <c r="C185" s="40" t="s">
        <v>584</v>
      </c>
      <c r="D185" s="40" t="s">
        <v>585</v>
      </c>
      <c r="E185" s="36" t="s">
        <v>57</v>
      </c>
      <c r="F185" s="37"/>
      <c r="G185" s="42">
        <v>333.36</v>
      </c>
      <c r="H185" s="41">
        <f t="shared" si="4"/>
        <v>333.36</v>
      </c>
      <c r="I185" s="56">
        <f t="shared" si="5"/>
        <v>0</v>
      </c>
      <c r="J185" s="54">
        <f>ROUND(H185*报价汇总表10!$C$8,2)</f>
        <v>0</v>
      </c>
      <c r="K185" s="56"/>
      <c r="L185" s="53"/>
    </row>
    <row r="186" ht="69.95" customHeight="1" spans="1:12">
      <c r="A186" s="38" t="s">
        <v>66</v>
      </c>
      <c r="B186" s="39" t="s">
        <v>586</v>
      </c>
      <c r="C186" s="40" t="s">
        <v>587</v>
      </c>
      <c r="D186" s="40" t="s">
        <v>585</v>
      </c>
      <c r="E186" s="36" t="s">
        <v>57</v>
      </c>
      <c r="F186" s="37"/>
      <c r="G186" s="42">
        <v>368.93</v>
      </c>
      <c r="H186" s="41">
        <f t="shared" si="4"/>
        <v>368.93</v>
      </c>
      <c r="I186" s="56">
        <f t="shared" si="5"/>
        <v>0</v>
      </c>
      <c r="J186" s="54">
        <f>ROUND(H186*报价汇总表10!$C$8,2)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ROUND(H187*报价汇总表10!$C$8,2)</f>
        <v>0</v>
      </c>
      <c r="K187" s="56"/>
      <c r="L187" s="53"/>
    </row>
    <row r="188" ht="69.95" customHeight="1" spans="1:12">
      <c r="A188" s="38" t="s">
        <v>61</v>
      </c>
      <c r="B188" s="39" t="s">
        <v>590</v>
      </c>
      <c r="C188" s="40" t="s">
        <v>591</v>
      </c>
      <c r="D188" s="40" t="s">
        <v>585</v>
      </c>
      <c r="E188" s="36" t="s">
        <v>57</v>
      </c>
      <c r="F188" s="37">
        <v>80</v>
      </c>
      <c r="G188" s="42">
        <v>364.22</v>
      </c>
      <c r="H188" s="41">
        <f t="shared" si="4"/>
        <v>364.22</v>
      </c>
      <c r="I188" s="56">
        <f t="shared" si="5"/>
        <v>29138</v>
      </c>
      <c r="J188" s="57"/>
      <c r="K188" s="56">
        <f>ROUND(F188*J188,0)</f>
        <v>0</v>
      </c>
      <c r="L188" s="53"/>
    </row>
    <row r="189" ht="69.95" customHeight="1" spans="1:12">
      <c r="A189" s="38" t="s">
        <v>66</v>
      </c>
      <c r="B189" s="39" t="s">
        <v>592</v>
      </c>
      <c r="C189" s="40" t="s">
        <v>593</v>
      </c>
      <c r="D189" s="40" t="s">
        <v>585</v>
      </c>
      <c r="E189" s="36" t="s">
        <v>57</v>
      </c>
      <c r="F189" s="37"/>
      <c r="G189" s="42">
        <v>406.8</v>
      </c>
      <c r="H189" s="41">
        <f t="shared" si="4"/>
        <v>406.8</v>
      </c>
      <c r="I189" s="56">
        <f t="shared" si="5"/>
        <v>0</v>
      </c>
      <c r="J189" s="54">
        <f>ROUND(H189*报价汇总表10!$C$8,2)</f>
        <v>0</v>
      </c>
      <c r="K189" s="56"/>
      <c r="L189" s="53"/>
    </row>
    <row r="190" ht="69.95" customHeight="1" spans="1:12">
      <c r="A190" s="38" t="s">
        <v>372</v>
      </c>
      <c r="B190" s="39" t="s">
        <v>594</v>
      </c>
      <c r="C190" s="40" t="s">
        <v>595</v>
      </c>
      <c r="D190" s="40" t="s">
        <v>585</v>
      </c>
      <c r="E190" s="36" t="s">
        <v>57</v>
      </c>
      <c r="F190" s="37"/>
      <c r="G190" s="42">
        <v>375</v>
      </c>
      <c r="H190" s="41">
        <f t="shared" si="4"/>
        <v>375</v>
      </c>
      <c r="I190" s="56">
        <f t="shared" si="5"/>
        <v>0</v>
      </c>
      <c r="J190" s="54">
        <f>ROUND(H190*报价汇总表10!$C$8,2)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ROUND(H191*报价汇总表10!$C$8,2)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ROUND(H192*报价汇总表10!$C$8,2)</f>
        <v>0</v>
      </c>
      <c r="K192" s="56"/>
      <c r="L192" s="53"/>
    </row>
    <row r="193" ht="60" customHeight="1" spans="1:12">
      <c r="A193" s="38" t="s">
        <v>61</v>
      </c>
      <c r="B193" s="39" t="s">
        <v>601</v>
      </c>
      <c r="C193" s="40" t="s">
        <v>602</v>
      </c>
      <c r="D193" s="40" t="s">
        <v>603</v>
      </c>
      <c r="E193" s="36" t="s">
        <v>57</v>
      </c>
      <c r="F193" s="37">
        <v>2</v>
      </c>
      <c r="G193" s="42">
        <v>244.5280680225</v>
      </c>
      <c r="H193" s="41">
        <f t="shared" si="4"/>
        <v>244.53</v>
      </c>
      <c r="I193" s="56">
        <f t="shared" si="5"/>
        <v>489</v>
      </c>
      <c r="J193" s="57"/>
      <c r="K193" s="56">
        <f>ROUND(F193*J193,0)</f>
        <v>0</v>
      </c>
      <c r="L193" s="53" t="s">
        <v>437</v>
      </c>
    </row>
    <row r="194" ht="60" customHeight="1" spans="1:12">
      <c r="A194" s="38" t="s">
        <v>66</v>
      </c>
      <c r="B194" s="39" t="s">
        <v>604</v>
      </c>
      <c r="C194" s="40" t="s">
        <v>605</v>
      </c>
      <c r="D194" s="40" t="s">
        <v>603</v>
      </c>
      <c r="E194" s="36" t="s">
        <v>57</v>
      </c>
      <c r="F194" s="37">
        <v>658</v>
      </c>
      <c r="G194" s="42">
        <v>244.528121981</v>
      </c>
      <c r="H194" s="41">
        <f t="shared" si="4"/>
        <v>244.53</v>
      </c>
      <c r="I194" s="56">
        <f t="shared" si="5"/>
        <v>160901</v>
      </c>
      <c r="J194" s="57"/>
      <c r="K194" s="56">
        <f>ROUND(F194*J194,0)</f>
        <v>0</v>
      </c>
      <c r="L194" s="53" t="s">
        <v>146</v>
      </c>
    </row>
    <row r="195" ht="60" customHeight="1" spans="1:12">
      <c r="A195" s="38" t="s">
        <v>372</v>
      </c>
      <c r="B195" s="39" t="s">
        <v>606</v>
      </c>
      <c r="C195" s="40" t="s">
        <v>607</v>
      </c>
      <c r="D195" s="40" t="s">
        <v>603</v>
      </c>
      <c r="E195" s="36" t="s">
        <v>57</v>
      </c>
      <c r="F195" s="37"/>
      <c r="G195" s="42">
        <v>244.5289752312</v>
      </c>
      <c r="H195" s="41">
        <f t="shared" si="4"/>
        <v>244.53</v>
      </c>
      <c r="I195" s="56">
        <f t="shared" si="5"/>
        <v>0</v>
      </c>
      <c r="J195" s="54">
        <f>ROUND(H195*报价汇总表10!$C$8,2)</f>
        <v>0</v>
      </c>
      <c r="K195" s="56"/>
      <c r="L195" s="53" t="s">
        <v>608</v>
      </c>
    </row>
    <row r="196" ht="60" customHeight="1" spans="1:12">
      <c r="A196" s="38" t="s">
        <v>376</v>
      </c>
      <c r="B196" s="39" t="s">
        <v>609</v>
      </c>
      <c r="C196" s="40" t="s">
        <v>610</v>
      </c>
      <c r="D196" s="40" t="s">
        <v>603</v>
      </c>
      <c r="E196" s="36" t="s">
        <v>57</v>
      </c>
      <c r="F196" s="37"/>
      <c r="G196" s="42">
        <v>244.5271788718</v>
      </c>
      <c r="H196" s="41">
        <f t="shared" si="4"/>
        <v>244.53</v>
      </c>
      <c r="I196" s="56">
        <f t="shared" si="5"/>
        <v>0</v>
      </c>
      <c r="J196" s="54">
        <f>ROUND(H196*报价汇总表10!$C$8,2)</f>
        <v>0</v>
      </c>
      <c r="K196" s="56"/>
      <c r="L196" s="53" t="s">
        <v>611</v>
      </c>
    </row>
    <row r="197" ht="60" customHeight="1" spans="1:12">
      <c r="A197" s="38" t="s">
        <v>403</v>
      </c>
      <c r="B197" s="39" t="s">
        <v>612</v>
      </c>
      <c r="C197" s="40" t="s">
        <v>613</v>
      </c>
      <c r="D197" s="40" t="s">
        <v>603</v>
      </c>
      <c r="E197" s="36" t="s">
        <v>57</v>
      </c>
      <c r="F197" s="37"/>
      <c r="G197" s="42">
        <v>230.488916465</v>
      </c>
      <c r="H197" s="41">
        <f t="shared" si="4"/>
        <v>230.49</v>
      </c>
      <c r="I197" s="56">
        <f t="shared" si="5"/>
        <v>0</v>
      </c>
      <c r="J197" s="54">
        <f>ROUND(H197*报价汇总表10!$C$8,2)</f>
        <v>0</v>
      </c>
      <c r="K197" s="56"/>
      <c r="L197" s="53" t="s">
        <v>614</v>
      </c>
    </row>
    <row r="198" ht="60" customHeight="1" spans="1:12">
      <c r="A198" s="38" t="s">
        <v>615</v>
      </c>
      <c r="B198" s="39" t="s">
        <v>616</v>
      </c>
      <c r="C198" s="40" t="s">
        <v>617</v>
      </c>
      <c r="D198" s="40" t="s">
        <v>603</v>
      </c>
      <c r="E198" s="36" t="s">
        <v>57</v>
      </c>
      <c r="F198" s="37"/>
      <c r="G198" s="42">
        <v>230.489655657</v>
      </c>
      <c r="H198" s="41">
        <f t="shared" si="4"/>
        <v>230.49</v>
      </c>
      <c r="I198" s="56">
        <f t="shared" si="5"/>
        <v>0</v>
      </c>
      <c r="J198" s="54">
        <f>ROUND(H198*报价汇总表10!$C$8,2)</f>
        <v>0</v>
      </c>
      <c r="K198" s="56"/>
      <c r="L198" s="53" t="s">
        <v>437</v>
      </c>
    </row>
    <row r="199" ht="30" customHeight="1" spans="1:12">
      <c r="A199" s="38" t="s">
        <v>618</v>
      </c>
      <c r="B199" s="39" t="s">
        <v>619</v>
      </c>
      <c r="C199" s="40" t="s">
        <v>620</v>
      </c>
      <c r="D199" s="40" t="s">
        <v>621</v>
      </c>
      <c r="E199" s="36" t="s">
        <v>57</v>
      </c>
      <c r="F199" s="37"/>
      <c r="G199" s="42">
        <v>162.6854821035</v>
      </c>
      <c r="H199" s="41">
        <f t="shared" ref="H199:H262" si="6">ROUND(G199,2)</f>
        <v>162.69</v>
      </c>
      <c r="I199" s="56">
        <f t="shared" ref="I199:I262" si="7">ROUND(F199*H199,0)</f>
        <v>0</v>
      </c>
      <c r="J199" s="54">
        <f>ROUND(H199*报价汇总表10!$C$8,2)</f>
        <v>0</v>
      </c>
      <c r="K199" s="56"/>
      <c r="L199" s="53" t="s">
        <v>146</v>
      </c>
    </row>
    <row r="200" ht="30" customHeight="1" spans="1:12">
      <c r="A200" s="38" t="s">
        <v>622</v>
      </c>
      <c r="B200" s="39"/>
      <c r="C200" s="40" t="s">
        <v>623</v>
      </c>
      <c r="D200" s="40"/>
      <c r="E200" s="36" t="s">
        <v>57</v>
      </c>
      <c r="F200" s="37"/>
      <c r="G200" s="42">
        <v>162.74599</v>
      </c>
      <c r="H200" s="41">
        <f t="shared" si="6"/>
        <v>162.75</v>
      </c>
      <c r="I200" s="56">
        <f t="shared" si="7"/>
        <v>0</v>
      </c>
      <c r="J200" s="54">
        <f>ROUND(H200*报价汇总表10!$C$8,2)</f>
        <v>0</v>
      </c>
      <c r="K200" s="56"/>
      <c r="L200" s="53" t="s">
        <v>437</v>
      </c>
    </row>
    <row r="201" ht="69.95" customHeight="1" spans="1:12">
      <c r="A201" s="38" t="s">
        <v>49</v>
      </c>
      <c r="B201" s="39" t="s">
        <v>624</v>
      </c>
      <c r="C201" s="40" t="s">
        <v>625</v>
      </c>
      <c r="D201" s="40" t="s">
        <v>626</v>
      </c>
      <c r="E201" s="36" t="s">
        <v>57</v>
      </c>
      <c r="F201" s="37"/>
      <c r="G201" s="42">
        <v>269.3458167702</v>
      </c>
      <c r="H201" s="41">
        <f t="shared" si="6"/>
        <v>269.35</v>
      </c>
      <c r="I201" s="56">
        <f t="shared" si="7"/>
        <v>0</v>
      </c>
      <c r="J201" s="54">
        <f>ROUND(H201*报价汇总表10!$C$8,2)</f>
        <v>0</v>
      </c>
      <c r="K201" s="56"/>
      <c r="L201" s="53" t="s">
        <v>437</v>
      </c>
    </row>
    <row r="202" ht="69.95" customHeight="1" spans="1:12">
      <c r="A202" s="38" t="s">
        <v>627</v>
      </c>
      <c r="B202" s="39" t="s">
        <v>628</v>
      </c>
      <c r="C202" s="40" t="s">
        <v>629</v>
      </c>
      <c r="D202" s="40" t="s">
        <v>626</v>
      </c>
      <c r="E202" s="36" t="s">
        <v>57</v>
      </c>
      <c r="F202" s="37"/>
      <c r="G202" s="42">
        <v>269.3456488728</v>
      </c>
      <c r="H202" s="41">
        <f t="shared" si="6"/>
        <v>269.35</v>
      </c>
      <c r="I202" s="56">
        <f t="shared" si="7"/>
        <v>0</v>
      </c>
      <c r="J202" s="54">
        <f>ROUND(H202*报价汇总表10!$C$8,2)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ROUND(H203*报价汇总表10!$C$8,2)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ROUND(H204*报价汇总表10!$C$8,2)</f>
        <v>0</v>
      </c>
      <c r="K204" s="56"/>
      <c r="L204" s="53"/>
    </row>
    <row r="205" ht="90" customHeight="1" spans="1:12">
      <c r="A205" s="38" t="s">
        <v>61</v>
      </c>
      <c r="B205" s="39" t="s">
        <v>635</v>
      </c>
      <c r="C205" s="40" t="s">
        <v>636</v>
      </c>
      <c r="D205" s="40" t="s">
        <v>637</v>
      </c>
      <c r="E205" s="36" t="s">
        <v>57</v>
      </c>
      <c r="F205" s="37"/>
      <c r="G205" s="42">
        <v>345.19</v>
      </c>
      <c r="H205" s="41">
        <f t="shared" si="6"/>
        <v>345.19</v>
      </c>
      <c r="I205" s="56">
        <f t="shared" si="7"/>
        <v>0</v>
      </c>
      <c r="J205" s="54">
        <f>ROUND(H205*报价汇总表10!$C$8,2)</f>
        <v>0</v>
      </c>
      <c r="K205" s="56"/>
      <c r="L205" s="53"/>
    </row>
    <row r="206" ht="90" customHeight="1" spans="1:12">
      <c r="A206" s="38" t="s">
        <v>66</v>
      </c>
      <c r="B206" s="39" t="s">
        <v>638</v>
      </c>
      <c r="C206" s="40" t="s">
        <v>639</v>
      </c>
      <c r="D206" s="40" t="s">
        <v>637</v>
      </c>
      <c r="E206" s="36" t="s">
        <v>57</v>
      </c>
      <c r="F206" s="37"/>
      <c r="G206" s="42">
        <v>348.88</v>
      </c>
      <c r="H206" s="41">
        <f t="shared" si="6"/>
        <v>348.88</v>
      </c>
      <c r="I206" s="56">
        <f t="shared" si="7"/>
        <v>0</v>
      </c>
      <c r="J206" s="54">
        <f>ROUND(H206*报价汇总表10!$C$8,2)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ROUND(H207*报价汇总表10!$C$8,2)</f>
        <v>0</v>
      </c>
      <c r="K207" s="56"/>
      <c r="L207" s="53"/>
    </row>
    <row r="208" ht="80.1" customHeight="1" spans="1:12">
      <c r="A208" s="38" t="s">
        <v>61</v>
      </c>
      <c r="B208" s="39" t="s">
        <v>642</v>
      </c>
      <c r="C208" s="40" t="s">
        <v>643</v>
      </c>
      <c r="D208" s="40" t="s">
        <v>644</v>
      </c>
      <c r="E208" s="36" t="s">
        <v>57</v>
      </c>
      <c r="F208" s="37"/>
      <c r="G208" s="42">
        <v>231.32535955</v>
      </c>
      <c r="H208" s="41">
        <f t="shared" si="6"/>
        <v>231.33</v>
      </c>
      <c r="I208" s="56">
        <f t="shared" si="7"/>
        <v>0</v>
      </c>
      <c r="J208" s="54">
        <f>ROUND(H208*报价汇总表10!$C$8,2)</f>
        <v>0</v>
      </c>
      <c r="K208" s="56"/>
      <c r="L208" s="53" t="s">
        <v>614</v>
      </c>
    </row>
    <row r="209" ht="80.1" customHeight="1" spans="1:12">
      <c r="A209" s="38" t="s">
        <v>66</v>
      </c>
      <c r="B209" s="39" t="s">
        <v>645</v>
      </c>
      <c r="C209" s="40" t="s">
        <v>646</v>
      </c>
      <c r="D209" s="40" t="s">
        <v>644</v>
      </c>
      <c r="E209" s="36" t="s">
        <v>57</v>
      </c>
      <c r="F209" s="37"/>
      <c r="G209" s="42">
        <v>171.1326481315</v>
      </c>
      <c r="H209" s="41">
        <f t="shared" si="6"/>
        <v>171.13</v>
      </c>
      <c r="I209" s="56">
        <f t="shared" si="7"/>
        <v>0</v>
      </c>
      <c r="J209" s="54">
        <f>ROUND(H209*报价汇总表10!$C$8,2)</f>
        <v>0</v>
      </c>
      <c r="K209" s="56"/>
      <c r="L209" s="53" t="s">
        <v>437</v>
      </c>
    </row>
    <row r="210" ht="80.1" customHeight="1" spans="1:12">
      <c r="A210" s="38" t="s">
        <v>647</v>
      </c>
      <c r="B210" s="39" t="s">
        <v>648</v>
      </c>
      <c r="C210" s="40" t="s">
        <v>649</v>
      </c>
      <c r="D210" s="40" t="s">
        <v>644</v>
      </c>
      <c r="E210" s="36" t="s">
        <v>57</v>
      </c>
      <c r="F210" s="37"/>
      <c r="G210" s="42">
        <v>230.757789542</v>
      </c>
      <c r="H210" s="41">
        <f t="shared" si="6"/>
        <v>230.76</v>
      </c>
      <c r="I210" s="56">
        <f t="shared" si="7"/>
        <v>0</v>
      </c>
      <c r="J210" s="54">
        <f>ROUND(H210*报价汇总表10!$C$8,2)</f>
        <v>0</v>
      </c>
      <c r="K210" s="56"/>
      <c r="L210" s="53" t="s">
        <v>650</v>
      </c>
    </row>
    <row r="211" ht="99.95" customHeight="1" spans="1:12">
      <c r="A211" s="38" t="s">
        <v>190</v>
      </c>
      <c r="B211" s="39" t="s">
        <v>651</v>
      </c>
      <c r="C211" s="40" t="s">
        <v>652</v>
      </c>
      <c r="D211" s="40" t="s">
        <v>653</v>
      </c>
      <c r="E211" s="36" t="s">
        <v>57</v>
      </c>
      <c r="F211" s="37"/>
      <c r="G211" s="42">
        <v>192.65</v>
      </c>
      <c r="H211" s="41">
        <f t="shared" si="6"/>
        <v>192.65</v>
      </c>
      <c r="I211" s="56">
        <f t="shared" si="7"/>
        <v>0</v>
      </c>
      <c r="J211" s="54">
        <f>ROUND(H211*报价汇总表10!$C$8,2)</f>
        <v>0</v>
      </c>
      <c r="K211" s="56"/>
      <c r="L211" s="53"/>
    </row>
    <row r="212" ht="30" customHeight="1" spans="1:12">
      <c r="A212" s="38" t="s">
        <v>285</v>
      </c>
      <c r="B212" s="39" t="s">
        <v>654</v>
      </c>
      <c r="C212" s="40" t="s">
        <v>655</v>
      </c>
      <c r="D212" s="40" t="s">
        <v>656</v>
      </c>
      <c r="E212" s="36" t="s">
        <v>57</v>
      </c>
      <c r="F212" s="37"/>
      <c r="G212" s="42">
        <v>112.78</v>
      </c>
      <c r="H212" s="41">
        <f t="shared" si="6"/>
        <v>112.78</v>
      </c>
      <c r="I212" s="56">
        <f t="shared" si="7"/>
        <v>0</v>
      </c>
      <c r="J212" s="54">
        <f>ROUND(H212*报价汇总表10!$C$8,2)</f>
        <v>0</v>
      </c>
      <c r="K212" s="56"/>
      <c r="L212" s="53"/>
    </row>
    <row r="213" ht="60" customHeight="1" spans="1:12">
      <c r="A213" s="38" t="s">
        <v>657</v>
      </c>
      <c r="B213" s="39" t="s">
        <v>658</v>
      </c>
      <c r="C213" s="40" t="s">
        <v>659</v>
      </c>
      <c r="D213" s="40" t="s">
        <v>660</v>
      </c>
      <c r="E213" s="36" t="s">
        <v>41</v>
      </c>
      <c r="F213" s="37"/>
      <c r="G213" s="42">
        <v>7.00787008</v>
      </c>
      <c r="H213" s="41">
        <f t="shared" si="6"/>
        <v>7.01</v>
      </c>
      <c r="I213" s="56">
        <f t="shared" si="7"/>
        <v>0</v>
      </c>
      <c r="J213" s="54">
        <f>ROUND(H213*报价汇总表10!$C$8,2)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ROUND(H214*报价汇总表10!$C$8,2)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ROUND(H215*报价汇总表10!$C$8,2)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ROUND(H216*报价汇总表10!$C$8,2)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ROUND(H217*报价汇总表10!$C$8,2)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ROUND(H218*报价汇总表10!$C$8,2)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ROUND(H219*报价汇总表10!$C$8,2)</f>
        <v>0</v>
      </c>
      <c r="K219" s="56"/>
      <c r="L219" s="58"/>
    </row>
    <row r="220" ht="90" customHeight="1" spans="1:12">
      <c r="A220" s="38" t="s">
        <v>61</v>
      </c>
      <c r="B220" s="39" t="s">
        <v>681</v>
      </c>
      <c r="C220" s="40" t="s">
        <v>682</v>
      </c>
      <c r="D220" s="40" t="s">
        <v>683</v>
      </c>
      <c r="E220" s="33" t="s">
        <v>57</v>
      </c>
      <c r="F220" s="34"/>
      <c r="G220" s="42">
        <v>320</v>
      </c>
      <c r="H220" s="41">
        <f t="shared" si="6"/>
        <v>320</v>
      </c>
      <c r="I220" s="56">
        <f t="shared" si="7"/>
        <v>0</v>
      </c>
      <c r="J220" s="54">
        <f>ROUND(H220*报价汇总表10!$C$8,2)</f>
        <v>0</v>
      </c>
      <c r="K220" s="56"/>
      <c r="L220" s="53"/>
    </row>
    <row r="221" ht="90" customHeight="1" spans="1:12">
      <c r="A221" s="38" t="s">
        <v>66</v>
      </c>
      <c r="B221" s="39" t="s">
        <v>684</v>
      </c>
      <c r="C221" s="40" t="s">
        <v>685</v>
      </c>
      <c r="D221" s="40" t="s">
        <v>683</v>
      </c>
      <c r="E221" s="36" t="s">
        <v>57</v>
      </c>
      <c r="F221" s="37"/>
      <c r="G221" s="42">
        <v>310</v>
      </c>
      <c r="H221" s="41">
        <f t="shared" si="6"/>
        <v>310</v>
      </c>
      <c r="I221" s="56">
        <f t="shared" si="7"/>
        <v>0</v>
      </c>
      <c r="J221" s="54">
        <f>ROUND(H221*报价汇总表10!$C$8,2)</f>
        <v>0</v>
      </c>
      <c r="K221" s="56"/>
      <c r="L221" s="53"/>
    </row>
    <row r="222" ht="90" customHeight="1" spans="1:12">
      <c r="A222" s="38" t="s">
        <v>372</v>
      </c>
      <c r="B222" s="39" t="s">
        <v>686</v>
      </c>
      <c r="C222" s="40" t="s">
        <v>687</v>
      </c>
      <c r="D222" s="40" t="s">
        <v>683</v>
      </c>
      <c r="E222" s="36" t="s">
        <v>57</v>
      </c>
      <c r="F222" s="37"/>
      <c r="G222" s="42">
        <v>330</v>
      </c>
      <c r="H222" s="41">
        <f t="shared" si="6"/>
        <v>330</v>
      </c>
      <c r="I222" s="56">
        <f t="shared" si="7"/>
        <v>0</v>
      </c>
      <c r="J222" s="54">
        <f>ROUND(H222*报价汇总表10!$C$8,2)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ROUND(H223*报价汇总表10!$C$8,2)</f>
        <v>0</v>
      </c>
      <c r="K223" s="56"/>
      <c r="L223" s="53"/>
    </row>
    <row r="224" ht="99.95" customHeight="1" spans="1:12">
      <c r="A224" s="38" t="s">
        <v>190</v>
      </c>
      <c r="B224" s="39" t="s">
        <v>690</v>
      </c>
      <c r="C224" s="40" t="s">
        <v>691</v>
      </c>
      <c r="D224" s="40" t="s">
        <v>692</v>
      </c>
      <c r="E224" s="36" t="s">
        <v>57</v>
      </c>
      <c r="F224" s="37"/>
      <c r="G224" s="42">
        <v>721.41</v>
      </c>
      <c r="H224" s="41">
        <f t="shared" si="6"/>
        <v>721.41</v>
      </c>
      <c r="I224" s="56">
        <f t="shared" si="7"/>
        <v>0</v>
      </c>
      <c r="J224" s="54">
        <f>ROUND(H224*报价汇总表10!$C$8,2)</f>
        <v>0</v>
      </c>
      <c r="K224" s="56"/>
      <c r="L224" s="53"/>
    </row>
    <row r="225" ht="90" customHeight="1" spans="1:12">
      <c r="A225" s="38" t="s">
        <v>285</v>
      </c>
      <c r="B225" s="39" t="s">
        <v>693</v>
      </c>
      <c r="C225" s="40" t="s">
        <v>694</v>
      </c>
      <c r="D225" s="40" t="s">
        <v>695</v>
      </c>
      <c r="E225" s="36" t="s">
        <v>57</v>
      </c>
      <c r="F225" s="37"/>
      <c r="G225" s="42">
        <v>189.38</v>
      </c>
      <c r="H225" s="41">
        <f t="shared" si="6"/>
        <v>189.38</v>
      </c>
      <c r="I225" s="56">
        <f t="shared" si="7"/>
        <v>0</v>
      </c>
      <c r="J225" s="54">
        <f>ROUND(H225*报价汇总表10!$C$8,2)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ROUND(H226*报价汇总表10!$C$8,2)</f>
        <v>0</v>
      </c>
      <c r="K226" s="56"/>
      <c r="L226" s="53"/>
    </row>
    <row r="227" ht="99.95" customHeight="1" spans="1:12">
      <c r="A227" s="38" t="s">
        <v>45</v>
      </c>
      <c r="B227" s="39" t="s">
        <v>699</v>
      </c>
      <c r="C227" s="40" t="s">
        <v>700</v>
      </c>
      <c r="D227" s="40" t="s">
        <v>701</v>
      </c>
      <c r="E227" s="36" t="s">
        <v>57</v>
      </c>
      <c r="F227" s="37">
        <v>8</v>
      </c>
      <c r="G227" s="42">
        <v>190.0129551505</v>
      </c>
      <c r="H227" s="41">
        <f t="shared" si="6"/>
        <v>190.01</v>
      </c>
      <c r="I227" s="56">
        <f t="shared" si="7"/>
        <v>1520</v>
      </c>
      <c r="J227" s="57"/>
      <c r="K227" s="56">
        <f>ROUND(F227*J227,0)</f>
        <v>0</v>
      </c>
      <c r="L227" s="53" t="s">
        <v>437</v>
      </c>
    </row>
    <row r="228" ht="99.95" customHeight="1" spans="1:12">
      <c r="A228" s="38" t="s">
        <v>49</v>
      </c>
      <c r="B228" s="39" t="s">
        <v>702</v>
      </c>
      <c r="C228" s="40" t="s">
        <v>703</v>
      </c>
      <c r="D228" s="40" t="s">
        <v>701</v>
      </c>
      <c r="E228" s="36" t="s">
        <v>57</v>
      </c>
      <c r="F228" s="37"/>
      <c r="G228" s="42">
        <v>189.3728654474</v>
      </c>
      <c r="H228" s="41">
        <f t="shared" si="6"/>
        <v>189.37</v>
      </c>
      <c r="I228" s="56">
        <f t="shared" si="7"/>
        <v>0</v>
      </c>
      <c r="J228" s="54">
        <f>ROUND(H228*报价汇总表10!$C$8,2)</f>
        <v>0</v>
      </c>
      <c r="K228" s="56"/>
      <c r="L228" s="53" t="s">
        <v>650</v>
      </c>
    </row>
    <row r="229" ht="99.95" customHeight="1" spans="1:12">
      <c r="A229" s="38" t="s">
        <v>190</v>
      </c>
      <c r="B229" s="39" t="s">
        <v>704</v>
      </c>
      <c r="C229" s="40" t="s">
        <v>705</v>
      </c>
      <c r="D229" s="40" t="s">
        <v>701</v>
      </c>
      <c r="E229" s="36" t="s">
        <v>57</v>
      </c>
      <c r="F229" s="37">
        <v>2722</v>
      </c>
      <c r="G229" s="42">
        <v>193.2665858562</v>
      </c>
      <c r="H229" s="41">
        <f t="shared" si="6"/>
        <v>193.27</v>
      </c>
      <c r="I229" s="56">
        <f t="shared" si="7"/>
        <v>526081</v>
      </c>
      <c r="J229" s="57"/>
      <c r="K229" s="56">
        <f>ROUND(F229*J229,0)</f>
        <v>0</v>
      </c>
      <c r="L229" s="53" t="s">
        <v>706</v>
      </c>
    </row>
    <row r="230" ht="99.95" customHeight="1" spans="1:12">
      <c r="A230" s="38" t="s">
        <v>285</v>
      </c>
      <c r="B230" s="39" t="s">
        <v>707</v>
      </c>
      <c r="C230" s="40" t="s">
        <v>708</v>
      </c>
      <c r="D230" s="40" t="s">
        <v>701</v>
      </c>
      <c r="E230" s="36" t="s">
        <v>57</v>
      </c>
      <c r="F230" s="37"/>
      <c r="G230" s="42">
        <v>193.2668976637</v>
      </c>
      <c r="H230" s="41">
        <f t="shared" si="6"/>
        <v>193.27</v>
      </c>
      <c r="I230" s="56">
        <f t="shared" si="7"/>
        <v>0</v>
      </c>
      <c r="J230" s="54">
        <f>ROUND(H230*报价汇总表10!$C$8,2)</f>
        <v>0</v>
      </c>
      <c r="K230" s="56"/>
      <c r="L230" s="53" t="s">
        <v>709</v>
      </c>
    </row>
    <row r="231" ht="99.95" customHeight="1" spans="1:12">
      <c r="A231" s="38" t="s">
        <v>289</v>
      </c>
      <c r="B231" s="39" t="s">
        <v>710</v>
      </c>
      <c r="C231" s="40" t="s">
        <v>711</v>
      </c>
      <c r="D231" s="40" t="s">
        <v>701</v>
      </c>
      <c r="E231" s="36" t="s">
        <v>57</v>
      </c>
      <c r="F231" s="37"/>
      <c r="G231" s="42">
        <v>190.0109491315</v>
      </c>
      <c r="H231" s="41">
        <f t="shared" si="6"/>
        <v>190.01</v>
      </c>
      <c r="I231" s="56">
        <f t="shared" si="7"/>
        <v>0</v>
      </c>
      <c r="J231" s="54">
        <f>ROUND(H231*报价汇总表10!$C$8,2)</f>
        <v>0</v>
      </c>
      <c r="K231" s="56"/>
      <c r="L231" s="53" t="s">
        <v>146</v>
      </c>
    </row>
    <row r="232" ht="60" customHeight="1" spans="1:12">
      <c r="A232" s="38" t="s">
        <v>712</v>
      </c>
      <c r="B232" s="39" t="s">
        <v>713</v>
      </c>
      <c r="C232" s="40" t="s">
        <v>714</v>
      </c>
      <c r="D232" s="40" t="s">
        <v>715</v>
      </c>
      <c r="E232" s="36" t="s">
        <v>57</v>
      </c>
      <c r="F232" s="37"/>
      <c r="G232" s="42">
        <v>38.61275</v>
      </c>
      <c r="H232" s="41">
        <f t="shared" si="6"/>
        <v>38.61</v>
      </c>
      <c r="I232" s="56">
        <f t="shared" si="7"/>
        <v>0</v>
      </c>
      <c r="J232" s="54">
        <f>ROUND(H232*报价汇总表10!$C$8,2)</f>
        <v>0</v>
      </c>
      <c r="K232" s="56"/>
      <c r="L232" s="53" t="s">
        <v>614</v>
      </c>
    </row>
    <row r="233" ht="99.95" customHeight="1" spans="1:12">
      <c r="A233" s="38" t="s">
        <v>716</v>
      </c>
      <c r="B233" s="39" t="s">
        <v>717</v>
      </c>
      <c r="C233" s="40" t="s">
        <v>718</v>
      </c>
      <c r="D233" s="40" t="s">
        <v>701</v>
      </c>
      <c r="E233" s="36" t="s">
        <v>57</v>
      </c>
      <c r="F233" s="37"/>
      <c r="G233" s="42">
        <v>190.010958592</v>
      </c>
      <c r="H233" s="41">
        <f t="shared" si="6"/>
        <v>190.01</v>
      </c>
      <c r="I233" s="56">
        <f t="shared" si="7"/>
        <v>0</v>
      </c>
      <c r="J233" s="54">
        <f>ROUND(H233*报价汇总表10!$C$8,2)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ROUND(H234*报价汇总表10!$C$8,2)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ROUND(H235*报价汇总表10!$C$8,2)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ROUND(H236*报价汇总表10!$C$8,2)</f>
        <v>0</v>
      </c>
      <c r="K236" s="56"/>
      <c r="L236" s="53"/>
    </row>
    <row r="237" ht="50.1" customHeight="1" spans="1:12">
      <c r="A237" s="38" t="s">
        <v>61</v>
      </c>
      <c r="B237" s="39" t="s">
        <v>727</v>
      </c>
      <c r="C237" s="40" t="s">
        <v>728</v>
      </c>
      <c r="D237" s="40" t="s">
        <v>729</v>
      </c>
      <c r="E237" s="36" t="s">
        <v>57</v>
      </c>
      <c r="F237" s="37"/>
      <c r="G237" s="42">
        <v>271.9519748516</v>
      </c>
      <c r="H237" s="41">
        <f t="shared" si="6"/>
        <v>271.95</v>
      </c>
      <c r="I237" s="56">
        <f t="shared" si="7"/>
        <v>0</v>
      </c>
      <c r="J237" s="54">
        <f>ROUND(H237*报价汇总表10!$C$8,2)</f>
        <v>0</v>
      </c>
      <c r="K237" s="56"/>
      <c r="L237" s="53" t="s">
        <v>730</v>
      </c>
    </row>
    <row r="238" ht="50.1" customHeight="1" spans="1:12">
      <c r="A238" s="38" t="s">
        <v>66</v>
      </c>
      <c r="B238" s="39" t="s">
        <v>731</v>
      </c>
      <c r="C238" s="40" t="s">
        <v>732</v>
      </c>
      <c r="D238" s="40" t="s">
        <v>729</v>
      </c>
      <c r="E238" s="36" t="s">
        <v>57</v>
      </c>
      <c r="F238" s="37"/>
      <c r="G238" s="42">
        <v>314.7449991214</v>
      </c>
      <c r="H238" s="41">
        <f t="shared" si="6"/>
        <v>314.74</v>
      </c>
      <c r="I238" s="56">
        <f t="shared" si="7"/>
        <v>0</v>
      </c>
      <c r="J238" s="54">
        <f>ROUND(H238*报价汇总表10!$C$8,2)</f>
        <v>0</v>
      </c>
      <c r="K238" s="56"/>
      <c r="L238" s="53" t="s">
        <v>730</v>
      </c>
    </row>
    <row r="239" ht="50.1" customHeight="1" spans="1:12">
      <c r="A239" s="38" t="s">
        <v>372</v>
      </c>
      <c r="B239" s="39" t="s">
        <v>733</v>
      </c>
      <c r="C239" s="40" t="s">
        <v>734</v>
      </c>
      <c r="D239" s="40" t="s">
        <v>729</v>
      </c>
      <c r="E239" s="36" t="s">
        <v>57</v>
      </c>
      <c r="F239" s="37"/>
      <c r="G239" s="42">
        <v>271.9525399334</v>
      </c>
      <c r="H239" s="41">
        <f t="shared" si="6"/>
        <v>271.95</v>
      </c>
      <c r="I239" s="56">
        <f t="shared" si="7"/>
        <v>0</v>
      </c>
      <c r="J239" s="54">
        <f>ROUND(H239*报价汇总表10!$C$8,2)</f>
        <v>0</v>
      </c>
      <c r="K239" s="56"/>
      <c r="L239" s="53" t="s">
        <v>735</v>
      </c>
    </row>
    <row r="240" ht="50.1" customHeight="1" spans="1:12">
      <c r="A240" s="38" t="s">
        <v>376</v>
      </c>
      <c r="B240" s="39" t="s">
        <v>736</v>
      </c>
      <c r="C240" s="40" t="s">
        <v>737</v>
      </c>
      <c r="D240" s="40" t="s">
        <v>729</v>
      </c>
      <c r="E240" s="36" t="s">
        <v>57</v>
      </c>
      <c r="F240" s="37"/>
      <c r="G240" s="42">
        <v>314.7446843123</v>
      </c>
      <c r="H240" s="41">
        <f t="shared" si="6"/>
        <v>314.74</v>
      </c>
      <c r="I240" s="56">
        <f t="shared" si="7"/>
        <v>0</v>
      </c>
      <c r="J240" s="54">
        <f>ROUND(H240*报价汇总表10!$C$8,2)</f>
        <v>0</v>
      </c>
      <c r="K240" s="56"/>
      <c r="L240" s="53" t="s">
        <v>735</v>
      </c>
    </row>
    <row r="241" ht="50.1" customHeight="1" spans="1:12">
      <c r="A241" s="38" t="s">
        <v>49</v>
      </c>
      <c r="B241" s="39" t="s">
        <v>738</v>
      </c>
      <c r="C241" s="40" t="s">
        <v>739</v>
      </c>
      <c r="D241" s="40" t="s">
        <v>729</v>
      </c>
      <c r="E241" s="36" t="s">
        <v>57</v>
      </c>
      <c r="F241" s="37"/>
      <c r="G241" s="42">
        <v>708.54</v>
      </c>
      <c r="H241" s="41">
        <f t="shared" si="6"/>
        <v>708.54</v>
      </c>
      <c r="I241" s="56">
        <f t="shared" si="7"/>
        <v>0</v>
      </c>
      <c r="J241" s="54">
        <f>ROUND(H241*报价汇总表10!$C$8,2)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ROUND(H242*报价汇总表10!$C$8,2)</f>
        <v>0</v>
      </c>
      <c r="K242" s="56"/>
      <c r="L242" s="53"/>
    </row>
    <row r="243" ht="60" customHeight="1" spans="1:12">
      <c r="A243" s="38" t="s">
        <v>45</v>
      </c>
      <c r="B243" s="39" t="s">
        <v>743</v>
      </c>
      <c r="C243" s="40" t="s">
        <v>744</v>
      </c>
      <c r="D243" s="40" t="s">
        <v>745</v>
      </c>
      <c r="E243" s="36" t="s">
        <v>57</v>
      </c>
      <c r="F243" s="37"/>
      <c r="G243" s="42">
        <v>399.30447587</v>
      </c>
      <c r="H243" s="41">
        <f t="shared" si="6"/>
        <v>399.3</v>
      </c>
      <c r="I243" s="56">
        <f t="shared" si="7"/>
        <v>0</v>
      </c>
      <c r="J243" s="54">
        <f>ROUND(H243*报价汇总表10!$C$8,2)</f>
        <v>0</v>
      </c>
      <c r="K243" s="56"/>
      <c r="L243" s="53" t="s">
        <v>146</v>
      </c>
    </row>
    <row r="244" ht="60" customHeight="1" spans="1:12">
      <c r="A244" s="38" t="s">
        <v>49</v>
      </c>
      <c r="B244" s="39" t="s">
        <v>746</v>
      </c>
      <c r="C244" s="40" t="s">
        <v>747</v>
      </c>
      <c r="D244" s="40" t="s">
        <v>745</v>
      </c>
      <c r="E244" s="36" t="s">
        <v>57</v>
      </c>
      <c r="F244" s="37"/>
      <c r="G244" s="42">
        <v>444.56447587</v>
      </c>
      <c r="H244" s="41">
        <f t="shared" si="6"/>
        <v>444.56</v>
      </c>
      <c r="I244" s="56">
        <f t="shared" si="7"/>
        <v>0</v>
      </c>
      <c r="J244" s="54">
        <f>ROUND(H244*报价汇总表10!$C$8,2)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ROUND(H245*报价汇总表10!$C$8,2)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ROUND(H246*报价汇总表10!$C$8,2)</f>
        <v>0</v>
      </c>
      <c r="K246" s="56"/>
      <c r="L246" s="53" t="s">
        <v>755</v>
      </c>
    </row>
    <row r="247" ht="60" customHeight="1" spans="1:12">
      <c r="A247" s="38" t="s">
        <v>756</v>
      </c>
      <c r="B247" s="39" t="s">
        <v>757</v>
      </c>
      <c r="C247" s="40" t="s">
        <v>758</v>
      </c>
      <c r="D247" s="40" t="s">
        <v>759</v>
      </c>
      <c r="E247" s="36" t="s">
        <v>57</v>
      </c>
      <c r="F247" s="37"/>
      <c r="G247" s="42">
        <v>424.866085078</v>
      </c>
      <c r="H247" s="41">
        <f t="shared" si="6"/>
        <v>424.87</v>
      </c>
      <c r="I247" s="56">
        <f t="shared" si="7"/>
        <v>0</v>
      </c>
      <c r="J247" s="54">
        <f>ROUND(H247*报价汇总表10!$C$8,2)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ROUND(H248*报价汇总表10!$C$8,2)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ROUND(H249*报价汇总表10!$C$8,2)</f>
        <v>0</v>
      </c>
      <c r="K249" s="56"/>
      <c r="L249" s="53"/>
    </row>
    <row r="250" ht="60" customHeight="1" spans="1:12">
      <c r="A250" s="38" t="s">
        <v>767</v>
      </c>
      <c r="B250" s="39" t="s">
        <v>768</v>
      </c>
      <c r="C250" s="40" t="s">
        <v>769</v>
      </c>
      <c r="D250" s="40" t="s">
        <v>770</v>
      </c>
      <c r="E250" s="36" t="s">
        <v>41</v>
      </c>
      <c r="F250" s="37"/>
      <c r="G250" s="42">
        <v>162.82</v>
      </c>
      <c r="H250" s="41">
        <f t="shared" si="6"/>
        <v>162.82</v>
      </c>
      <c r="I250" s="56">
        <f t="shared" si="7"/>
        <v>0</v>
      </c>
      <c r="J250" s="54">
        <f>ROUND(H250*报价汇总表10!$C$8,2)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ROUND(H251*报价汇总表10!$C$8,2)</f>
        <v>0</v>
      </c>
      <c r="K251" s="56"/>
      <c r="L251" s="53"/>
    </row>
    <row r="252" ht="60" customHeight="1" spans="1:12">
      <c r="A252" s="38" t="s">
        <v>774</v>
      </c>
      <c r="B252" s="39" t="s">
        <v>775</v>
      </c>
      <c r="C252" s="40" t="s">
        <v>776</v>
      </c>
      <c r="D252" s="40" t="s">
        <v>777</v>
      </c>
      <c r="E252" s="36" t="s">
        <v>57</v>
      </c>
      <c r="F252" s="37"/>
      <c r="G252" s="42">
        <v>345.39</v>
      </c>
      <c r="H252" s="41">
        <f t="shared" si="6"/>
        <v>345.39</v>
      </c>
      <c r="I252" s="56">
        <f t="shared" si="7"/>
        <v>0</v>
      </c>
      <c r="J252" s="54">
        <f>ROUND(H252*报价汇总表10!$C$8,2)</f>
        <v>0</v>
      </c>
      <c r="K252" s="56"/>
      <c r="L252" s="53"/>
    </row>
    <row r="253" ht="60" customHeight="1" spans="1:12">
      <c r="A253" s="38" t="s">
        <v>778</v>
      </c>
      <c r="B253" s="39" t="s">
        <v>779</v>
      </c>
      <c r="C253" s="40" t="s">
        <v>780</v>
      </c>
      <c r="D253" s="40" t="s">
        <v>777</v>
      </c>
      <c r="E253" s="36" t="s">
        <v>57</v>
      </c>
      <c r="F253" s="37"/>
      <c r="G253" s="42">
        <v>195.5</v>
      </c>
      <c r="H253" s="41">
        <f t="shared" si="6"/>
        <v>195.5</v>
      </c>
      <c r="I253" s="56">
        <f t="shared" si="7"/>
        <v>0</v>
      </c>
      <c r="J253" s="54">
        <f>ROUND(H253*报价汇总表10!$C$8,2)</f>
        <v>0</v>
      </c>
      <c r="K253" s="56"/>
      <c r="L253" s="53"/>
    </row>
    <row r="254" ht="39.95" customHeight="1" spans="1:12">
      <c r="A254" s="38" t="s">
        <v>781</v>
      </c>
      <c r="B254" s="39" t="s">
        <v>782</v>
      </c>
      <c r="C254" s="40" t="s">
        <v>783</v>
      </c>
      <c r="D254" s="40" t="s">
        <v>279</v>
      </c>
      <c r="E254" s="36" t="s">
        <v>57</v>
      </c>
      <c r="F254" s="37"/>
      <c r="G254" s="42">
        <v>94.38</v>
      </c>
      <c r="H254" s="41">
        <f t="shared" si="6"/>
        <v>94.38</v>
      </c>
      <c r="I254" s="56">
        <f t="shared" si="7"/>
        <v>0</v>
      </c>
      <c r="J254" s="54">
        <f>ROUND(H254*报价汇总表10!$C$8,2)</f>
        <v>0</v>
      </c>
      <c r="K254" s="56"/>
      <c r="L254" s="53"/>
    </row>
    <row r="255" ht="39.95" customHeight="1" spans="1:12">
      <c r="A255" s="38" t="s">
        <v>784</v>
      </c>
      <c r="B255" s="39" t="s">
        <v>785</v>
      </c>
      <c r="C255" s="40" t="s">
        <v>786</v>
      </c>
      <c r="D255" s="40" t="s">
        <v>787</v>
      </c>
      <c r="E255" s="36" t="s">
        <v>57</v>
      </c>
      <c r="F255" s="37"/>
      <c r="G255" s="42">
        <v>242.2</v>
      </c>
      <c r="H255" s="41">
        <f t="shared" si="6"/>
        <v>242.2</v>
      </c>
      <c r="I255" s="56">
        <f t="shared" si="7"/>
        <v>0</v>
      </c>
      <c r="J255" s="54">
        <f>ROUND(H255*报价汇总表10!$C$8,2)</f>
        <v>0</v>
      </c>
      <c r="K255" s="56"/>
      <c r="L255" s="53"/>
    </row>
    <row r="256" ht="69.95" customHeight="1" spans="1:12">
      <c r="A256" s="38" t="s">
        <v>788</v>
      </c>
      <c r="B256" s="39" t="s">
        <v>789</v>
      </c>
      <c r="C256" s="40" t="s">
        <v>790</v>
      </c>
      <c r="D256" s="40" t="s">
        <v>791</v>
      </c>
      <c r="E256" s="36" t="s">
        <v>57</v>
      </c>
      <c r="F256" s="37"/>
      <c r="G256" s="42">
        <v>162.688616841</v>
      </c>
      <c r="H256" s="41">
        <f t="shared" si="6"/>
        <v>162.69</v>
      </c>
      <c r="I256" s="56">
        <f t="shared" si="7"/>
        <v>0</v>
      </c>
      <c r="J256" s="54">
        <f>ROUND(H256*报价汇总表10!$C$8,2)</f>
        <v>0</v>
      </c>
      <c r="K256" s="56"/>
      <c r="L256" s="53" t="s">
        <v>146</v>
      </c>
    </row>
    <row r="257" ht="69.95" customHeight="1" spans="1:12">
      <c r="A257" s="38" t="s">
        <v>792</v>
      </c>
      <c r="B257" s="39" t="s">
        <v>793</v>
      </c>
      <c r="C257" s="40" t="s">
        <v>794</v>
      </c>
      <c r="D257" s="40" t="s">
        <v>791</v>
      </c>
      <c r="E257" s="36" t="s">
        <v>57</v>
      </c>
      <c r="F257" s="37"/>
      <c r="G257" s="42">
        <v>162.731403100995</v>
      </c>
      <c r="H257" s="41">
        <f t="shared" si="6"/>
        <v>162.73</v>
      </c>
      <c r="I257" s="56">
        <f t="shared" si="7"/>
        <v>0</v>
      </c>
      <c r="J257" s="54">
        <f>ROUND(H257*报价汇总表10!$C$8,2)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ROUND(H258*报价汇总表10!$C$8,2)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ROUND(H259*报价汇总表10!$C$8,2)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ROUND(H260*报价汇总表10!$C$8,2)</f>
        <v>0</v>
      </c>
      <c r="K260" s="56"/>
      <c r="L260" s="53" t="s">
        <v>803</v>
      </c>
    </row>
    <row r="261" ht="30" customHeight="1" spans="1:12">
      <c r="A261" s="38" t="s">
        <v>807</v>
      </c>
      <c r="B261" s="39" t="s">
        <v>808</v>
      </c>
      <c r="C261" s="40" t="s">
        <v>809</v>
      </c>
      <c r="D261" s="40" t="s">
        <v>810</v>
      </c>
      <c r="E261" s="36" t="s">
        <v>57</v>
      </c>
      <c r="F261" s="37"/>
      <c r="G261" s="42">
        <v>11.36868</v>
      </c>
      <c r="H261" s="41">
        <f t="shared" si="6"/>
        <v>11.37</v>
      </c>
      <c r="I261" s="56">
        <f t="shared" si="7"/>
        <v>0</v>
      </c>
      <c r="J261" s="54">
        <f>ROUND(H261*报价汇总表10!$C$8,2)</f>
        <v>0</v>
      </c>
      <c r="K261" s="56"/>
      <c r="L261" s="53" t="s">
        <v>614</v>
      </c>
    </row>
    <row r="262" ht="30" customHeight="1" spans="1:12">
      <c r="A262" s="38" t="s">
        <v>811</v>
      </c>
      <c r="B262" s="39" t="s">
        <v>812</v>
      </c>
      <c r="C262" s="40" t="s">
        <v>813</v>
      </c>
      <c r="D262" s="40" t="s">
        <v>810</v>
      </c>
      <c r="E262" s="36" t="s">
        <v>57</v>
      </c>
      <c r="F262" s="37"/>
      <c r="G262" s="42">
        <v>11.370991008</v>
      </c>
      <c r="H262" s="41">
        <f t="shared" si="6"/>
        <v>11.37</v>
      </c>
      <c r="I262" s="56">
        <f t="shared" si="7"/>
        <v>0</v>
      </c>
      <c r="J262" s="54">
        <f>ROUND(H262*报价汇总表10!$C$8,2)</f>
        <v>0</v>
      </c>
      <c r="K262" s="56"/>
      <c r="L262" s="53" t="s">
        <v>814</v>
      </c>
    </row>
    <row r="263" ht="69.95" customHeight="1" spans="1:12">
      <c r="A263" s="38" t="s">
        <v>815</v>
      </c>
      <c r="B263" s="39" t="s">
        <v>816</v>
      </c>
      <c r="C263" s="40" t="s">
        <v>817</v>
      </c>
      <c r="D263" s="40" t="s">
        <v>810</v>
      </c>
      <c r="E263" s="36" t="s">
        <v>57</v>
      </c>
      <c r="F263" s="37"/>
      <c r="G263" s="42">
        <v>35.53026348</v>
      </c>
      <c r="H263" s="41">
        <f>ROUND(G263,2)</f>
        <v>35.53</v>
      </c>
      <c r="I263" s="56">
        <f t="shared" ref="I263" si="8">ROUND(F263*H263,0)</f>
        <v>0</v>
      </c>
      <c r="J263" s="54">
        <f>ROUND(H263*报价汇总表10!$C$8,2)</f>
        <v>0</v>
      </c>
      <c r="K263" s="56"/>
      <c r="L263" s="53" t="s">
        <v>706</v>
      </c>
    </row>
    <row r="264" s="6" customFormat="1" ht="24" customHeight="1" spans="1:12">
      <c r="A264" s="59"/>
      <c r="B264" s="60" t="s">
        <v>818</v>
      </c>
      <c r="C264" s="61"/>
      <c r="D264" s="61"/>
      <c r="E264" s="62"/>
      <c r="F264" s="63"/>
      <c r="G264" s="62"/>
      <c r="H264" s="62"/>
      <c r="I264" s="64">
        <f>SUM(I5:I263)</f>
        <v>3024412</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17 J22 J25 J33 J39 J48 J57 J108 J133 J134 J135 J142 J160 J168 J174 J188 J227 J228 J229 J8:J16 J18:J21 J23:J24 J26:J32 J34:J38 J40:J45 J46:J47 J49:J50 J51:J54 J55:J56 J58:J59 J60:J68 J69:J70 J71:J107 J109:J132 J136:J141 J143:J159 J161:J163 J164:J165 J166:J167 J169:J173 J175:J187 J189:J192 J193:J194 J195:J226 J230: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7:J21 J230:J263 J23:J228" unlockedFormula="1"/>
  </ignoredError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831</v>
      </c>
      <c r="B2" s="70"/>
      <c r="C2" s="70"/>
      <c r="D2" s="70"/>
      <c r="E2" s="70"/>
    </row>
    <row r="3" ht="39.95" customHeight="1" spans="1:5">
      <c r="A3" s="71" t="s">
        <v>7</v>
      </c>
      <c r="B3" s="72" t="s">
        <v>8</v>
      </c>
      <c r="C3" s="73" t="s">
        <v>9</v>
      </c>
      <c r="D3" s="74" t="s">
        <v>10</v>
      </c>
      <c r="E3" s="75" t="s">
        <v>11</v>
      </c>
    </row>
    <row r="4" ht="39.95" customHeight="1" spans="1:5">
      <c r="A4" s="76">
        <v>1</v>
      </c>
      <c r="B4" s="77" t="s">
        <v>12</v>
      </c>
      <c r="C4" s="78">
        <f>'11-长沙'!I264</f>
        <v>1990676</v>
      </c>
      <c r="D4" s="78">
        <f>'11-长沙'!K264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1990676</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8" activePane="bottomLeft" state="frozen"/>
      <selection/>
      <selection pane="bottomLeft" activeCell="J24" sqref="J24"/>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831</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ROUND(G7,2)</f>
        <v>21.23</v>
      </c>
      <c r="I7" s="56">
        <f t="shared" ref="I7:I70" si="0">ROUND(F7*H7,0)</f>
        <v>0</v>
      </c>
      <c r="J7" s="54">
        <f>ROUND(H7*报价汇总表11!$C$8,2)</f>
        <v>0</v>
      </c>
      <c r="K7" s="56"/>
      <c r="L7" s="53"/>
    </row>
    <row r="8" s="4" customFormat="1" ht="20.1" customHeight="1" spans="1:12">
      <c r="A8" s="38" t="s">
        <v>42</v>
      </c>
      <c r="B8" s="39" t="s">
        <v>43</v>
      </c>
      <c r="C8" s="40" t="s">
        <v>44</v>
      </c>
      <c r="D8" s="40"/>
      <c r="E8" s="36" t="s">
        <v>33</v>
      </c>
      <c r="F8" s="37"/>
      <c r="G8" s="42">
        <v>0</v>
      </c>
      <c r="H8" s="41">
        <f t="shared" ref="H8:H71" si="1">ROUND(G8,2)</f>
        <v>0</v>
      </c>
      <c r="I8" s="56">
        <f t="shared" si="0"/>
        <v>0</v>
      </c>
      <c r="J8" s="54">
        <f>ROUND(H8*报价汇总表11!$C$8,2)</f>
        <v>0</v>
      </c>
      <c r="K8" s="56"/>
      <c r="L8" s="53"/>
    </row>
    <row r="9" ht="60" customHeight="1" spans="1:12">
      <c r="A9" s="38" t="s">
        <v>45</v>
      </c>
      <c r="B9" s="39" t="s">
        <v>46</v>
      </c>
      <c r="C9" s="40" t="s">
        <v>47</v>
      </c>
      <c r="D9" s="40" t="s">
        <v>48</v>
      </c>
      <c r="E9" s="36" t="s">
        <v>41</v>
      </c>
      <c r="F9" s="37">
        <v>100</v>
      </c>
      <c r="G9" s="42">
        <v>2.27</v>
      </c>
      <c r="H9" s="41">
        <f t="shared" si="1"/>
        <v>2.27</v>
      </c>
      <c r="I9" s="56">
        <f t="shared" si="0"/>
        <v>227</v>
      </c>
      <c r="J9" s="57"/>
      <c r="K9" s="56">
        <f t="shared" ref="K9:K70" si="2">ROUND(F9*J9,0)</f>
        <v>0</v>
      </c>
      <c r="L9" s="53"/>
    </row>
    <row r="10" ht="50.1" customHeight="1" spans="1:12">
      <c r="A10" s="38" t="s">
        <v>49</v>
      </c>
      <c r="B10" s="39" t="s">
        <v>50</v>
      </c>
      <c r="C10" s="40" t="s">
        <v>51</v>
      </c>
      <c r="D10" s="40" t="s">
        <v>52</v>
      </c>
      <c r="E10" s="36" t="s">
        <v>41</v>
      </c>
      <c r="F10" s="37">
        <v>20</v>
      </c>
      <c r="G10" s="42">
        <v>3.04</v>
      </c>
      <c r="H10" s="41">
        <f t="shared" si="1"/>
        <v>3.04</v>
      </c>
      <c r="I10" s="56">
        <f t="shared" si="0"/>
        <v>61</v>
      </c>
      <c r="J10" s="57"/>
      <c r="K10" s="56">
        <f t="shared" si="2"/>
        <v>0</v>
      </c>
      <c r="L10" s="53"/>
    </row>
    <row r="11" ht="50.1" customHeight="1" spans="1:12">
      <c r="A11" s="38" t="s">
        <v>53</v>
      </c>
      <c r="B11" s="39" t="s">
        <v>54</v>
      </c>
      <c r="C11" s="40" t="s">
        <v>55</v>
      </c>
      <c r="D11" s="40" t="s">
        <v>56</v>
      </c>
      <c r="E11" s="36" t="s">
        <v>57</v>
      </c>
      <c r="F11" s="37">
        <v>100</v>
      </c>
      <c r="G11" s="42">
        <v>5.38</v>
      </c>
      <c r="H11" s="41">
        <f t="shared" si="1"/>
        <v>5.38</v>
      </c>
      <c r="I11" s="56">
        <f t="shared" si="0"/>
        <v>538</v>
      </c>
      <c r="J11" s="57"/>
      <c r="K11" s="56">
        <f t="shared" si="2"/>
        <v>0</v>
      </c>
      <c r="L11" s="53"/>
    </row>
    <row r="12" ht="20.1" customHeight="1" spans="1:12">
      <c r="A12" s="38" t="s">
        <v>58</v>
      </c>
      <c r="B12" s="39" t="s">
        <v>59</v>
      </c>
      <c r="C12" s="40" t="s">
        <v>60</v>
      </c>
      <c r="D12" s="40"/>
      <c r="E12" s="36" t="s">
        <v>33</v>
      </c>
      <c r="F12" s="37"/>
      <c r="G12" s="42">
        <v>0</v>
      </c>
      <c r="H12" s="41">
        <f t="shared" si="1"/>
        <v>0</v>
      </c>
      <c r="I12" s="56">
        <f t="shared" si="0"/>
        <v>0</v>
      </c>
      <c r="J12" s="54">
        <f>ROUND(H12*报价汇总表11!$C$8,2)</f>
        <v>0</v>
      </c>
      <c r="K12" s="56"/>
      <c r="L12" s="53"/>
    </row>
    <row r="13" ht="39.95" customHeight="1" spans="1:12">
      <c r="A13" s="38" t="s">
        <v>61</v>
      </c>
      <c r="B13" s="39" t="s">
        <v>62</v>
      </c>
      <c r="C13" s="40" t="s">
        <v>63</v>
      </c>
      <c r="D13" s="40" t="s">
        <v>64</v>
      </c>
      <c r="E13" s="36" t="s">
        <v>65</v>
      </c>
      <c r="F13" s="37">
        <v>20</v>
      </c>
      <c r="G13" s="42">
        <v>34.63</v>
      </c>
      <c r="H13" s="41">
        <f t="shared" si="1"/>
        <v>34.63</v>
      </c>
      <c r="I13" s="56">
        <f t="shared" si="0"/>
        <v>693</v>
      </c>
      <c r="J13" s="57"/>
      <c r="K13" s="56">
        <f t="shared" si="2"/>
        <v>0</v>
      </c>
      <c r="L13" s="53"/>
    </row>
    <row r="14" ht="30" customHeight="1" spans="1:12">
      <c r="A14" s="38" t="s">
        <v>66</v>
      </c>
      <c r="B14" s="39" t="s">
        <v>67</v>
      </c>
      <c r="C14" s="40" t="s">
        <v>68</v>
      </c>
      <c r="D14" s="40" t="s">
        <v>64</v>
      </c>
      <c r="E14" s="36" t="s">
        <v>41</v>
      </c>
      <c r="F14" s="37">
        <v>50</v>
      </c>
      <c r="G14" s="42">
        <v>0.72</v>
      </c>
      <c r="H14" s="41">
        <f t="shared" si="1"/>
        <v>0.72</v>
      </c>
      <c r="I14" s="56">
        <f t="shared" si="0"/>
        <v>36</v>
      </c>
      <c r="J14" s="57"/>
      <c r="K14" s="56">
        <f t="shared" si="2"/>
        <v>0</v>
      </c>
      <c r="L14" s="53"/>
    </row>
    <row r="15" ht="30" customHeight="1" spans="1:12">
      <c r="A15" s="38" t="s">
        <v>69</v>
      </c>
      <c r="B15" s="39" t="s">
        <v>70</v>
      </c>
      <c r="C15" s="40" t="s">
        <v>71</v>
      </c>
      <c r="D15" s="40"/>
      <c r="E15" s="36" t="s">
        <v>33</v>
      </c>
      <c r="F15" s="37"/>
      <c r="G15" s="42">
        <v>0</v>
      </c>
      <c r="H15" s="41">
        <f t="shared" si="1"/>
        <v>0</v>
      </c>
      <c r="I15" s="56">
        <f t="shared" si="0"/>
        <v>0</v>
      </c>
      <c r="J15" s="54">
        <f>ROUND(H15*报价汇总表11!$C$8,2)</f>
        <v>0</v>
      </c>
      <c r="K15" s="56"/>
      <c r="L15" s="53"/>
    </row>
    <row r="16" ht="20.1" customHeight="1" spans="1:12">
      <c r="A16" s="38" t="s">
        <v>72</v>
      </c>
      <c r="B16" s="39" t="s">
        <v>73</v>
      </c>
      <c r="C16" s="40" t="s">
        <v>74</v>
      </c>
      <c r="D16" s="40"/>
      <c r="E16" s="36" t="s">
        <v>33</v>
      </c>
      <c r="F16" s="37"/>
      <c r="G16" s="42">
        <v>0</v>
      </c>
      <c r="H16" s="41">
        <f t="shared" si="1"/>
        <v>0</v>
      </c>
      <c r="I16" s="56">
        <f t="shared" si="0"/>
        <v>0</v>
      </c>
      <c r="J16" s="54">
        <f>ROUND(H16*报价汇总表11!$C$8,2)</f>
        <v>0</v>
      </c>
      <c r="K16" s="56"/>
      <c r="L16" s="53"/>
    </row>
    <row r="17" ht="39.95" customHeight="1" spans="1:12">
      <c r="A17" s="38" t="s">
        <v>45</v>
      </c>
      <c r="B17" s="39" t="s">
        <v>75</v>
      </c>
      <c r="C17" s="40" t="s">
        <v>76</v>
      </c>
      <c r="D17" s="40" t="s">
        <v>77</v>
      </c>
      <c r="E17" s="36" t="s">
        <v>41</v>
      </c>
      <c r="F17" s="37">
        <v>50</v>
      </c>
      <c r="G17" s="42">
        <v>23.45</v>
      </c>
      <c r="H17" s="41">
        <f t="shared" si="1"/>
        <v>23.45</v>
      </c>
      <c r="I17" s="56">
        <f t="shared" si="0"/>
        <v>1173</v>
      </c>
      <c r="J17" s="57"/>
      <c r="K17" s="56">
        <f t="shared" si="2"/>
        <v>0</v>
      </c>
      <c r="L17" s="53"/>
    </row>
    <row r="18" ht="39.95" customHeight="1" spans="1:12">
      <c r="A18" s="38" t="s">
        <v>49</v>
      </c>
      <c r="B18" s="39" t="s">
        <v>78</v>
      </c>
      <c r="C18" s="40" t="s">
        <v>79</v>
      </c>
      <c r="D18" s="40" t="s">
        <v>77</v>
      </c>
      <c r="E18" s="36" t="s">
        <v>41</v>
      </c>
      <c r="F18" s="37">
        <v>50</v>
      </c>
      <c r="G18" s="42">
        <v>10.18</v>
      </c>
      <c r="H18" s="41">
        <f t="shared" si="1"/>
        <v>10.18</v>
      </c>
      <c r="I18" s="56">
        <f t="shared" si="0"/>
        <v>509</v>
      </c>
      <c r="J18" s="57"/>
      <c r="K18" s="56">
        <f t="shared" si="2"/>
        <v>0</v>
      </c>
      <c r="L18" s="53"/>
    </row>
    <row r="19" ht="30" customHeight="1" spans="1:12">
      <c r="A19" s="38" t="s">
        <v>80</v>
      </c>
      <c r="B19" s="39" t="s">
        <v>81</v>
      </c>
      <c r="C19" s="40" t="s">
        <v>82</v>
      </c>
      <c r="D19" s="40" t="s">
        <v>83</v>
      </c>
      <c r="E19" s="36" t="s">
        <v>41</v>
      </c>
      <c r="F19" s="37">
        <v>50</v>
      </c>
      <c r="G19" s="42">
        <v>12.38</v>
      </c>
      <c r="H19" s="41">
        <f t="shared" si="1"/>
        <v>12.38</v>
      </c>
      <c r="I19" s="56">
        <f t="shared" si="0"/>
        <v>619</v>
      </c>
      <c r="J19" s="57"/>
      <c r="K19" s="56">
        <f t="shared" si="2"/>
        <v>0</v>
      </c>
      <c r="L19" s="53"/>
    </row>
    <row r="20" ht="20.1" customHeight="1" spans="1:12">
      <c r="A20" s="38" t="s">
        <v>84</v>
      </c>
      <c r="B20" s="39" t="s">
        <v>85</v>
      </c>
      <c r="C20" s="40" t="s">
        <v>86</v>
      </c>
      <c r="D20" s="40" t="s">
        <v>87</v>
      </c>
      <c r="E20" s="36" t="s">
        <v>88</v>
      </c>
      <c r="F20" s="37">
        <v>10</v>
      </c>
      <c r="G20" s="42">
        <v>5.69</v>
      </c>
      <c r="H20" s="41">
        <f t="shared" si="1"/>
        <v>5.69</v>
      </c>
      <c r="I20" s="56">
        <f t="shared" si="0"/>
        <v>57</v>
      </c>
      <c r="J20" s="57"/>
      <c r="K20" s="56">
        <f t="shared" si="2"/>
        <v>0</v>
      </c>
      <c r="L20" s="53"/>
    </row>
    <row r="21" ht="60" customHeight="1" spans="1:12">
      <c r="A21" s="38" t="s">
        <v>89</v>
      </c>
      <c r="B21" s="39" t="s">
        <v>90</v>
      </c>
      <c r="C21" s="40" t="s">
        <v>91</v>
      </c>
      <c r="D21" s="40" t="s">
        <v>92</v>
      </c>
      <c r="E21" s="36" t="s">
        <v>57</v>
      </c>
      <c r="F21" s="37"/>
      <c r="G21" s="42">
        <v>420</v>
      </c>
      <c r="H21" s="41">
        <f t="shared" si="1"/>
        <v>420</v>
      </c>
      <c r="I21" s="56">
        <f t="shared" si="0"/>
        <v>0</v>
      </c>
      <c r="J21" s="54">
        <f>ROUND(H21*报价汇总表11!$C$8,2)</f>
        <v>0</v>
      </c>
      <c r="K21" s="56"/>
      <c r="L21" s="53"/>
    </row>
    <row r="22" ht="39.95" customHeight="1" spans="1:12">
      <c r="A22" s="38" t="s">
        <v>93</v>
      </c>
      <c r="B22" s="39" t="s">
        <v>94</v>
      </c>
      <c r="C22" s="40" t="s">
        <v>95</v>
      </c>
      <c r="D22" s="40" t="s">
        <v>96</v>
      </c>
      <c r="E22" s="36" t="s">
        <v>57</v>
      </c>
      <c r="F22" s="37"/>
      <c r="G22" s="42">
        <v>267.79077763</v>
      </c>
      <c r="H22" s="41">
        <f t="shared" si="1"/>
        <v>267.79</v>
      </c>
      <c r="I22" s="56">
        <f t="shared" si="0"/>
        <v>0</v>
      </c>
      <c r="J22" s="54">
        <f>ROUND(H22*报价汇总表11!$C$8,2)</f>
        <v>0</v>
      </c>
      <c r="K22" s="56"/>
      <c r="L22" s="53" t="s">
        <v>97</v>
      </c>
    </row>
    <row r="23" ht="20.1" customHeight="1" spans="1:12">
      <c r="A23" s="38" t="s">
        <v>98</v>
      </c>
      <c r="B23" s="39" t="s">
        <v>99</v>
      </c>
      <c r="C23" s="40" t="s">
        <v>100</v>
      </c>
      <c r="D23" s="40" t="s">
        <v>100</v>
      </c>
      <c r="E23" s="36" t="s">
        <v>101</v>
      </c>
      <c r="F23" s="37">
        <v>100</v>
      </c>
      <c r="G23" s="42">
        <v>4.72</v>
      </c>
      <c r="H23" s="41">
        <f t="shared" si="1"/>
        <v>4.72</v>
      </c>
      <c r="I23" s="56">
        <f t="shared" si="0"/>
        <v>472</v>
      </c>
      <c r="J23" s="57"/>
      <c r="K23" s="56">
        <f t="shared" si="2"/>
        <v>0</v>
      </c>
      <c r="L23" s="53"/>
    </row>
    <row r="24" ht="30" customHeight="1" spans="1:12">
      <c r="A24" s="38" t="s">
        <v>102</v>
      </c>
      <c r="B24" s="39" t="s">
        <v>103</v>
      </c>
      <c r="C24" s="40" t="s">
        <v>104</v>
      </c>
      <c r="D24" s="40" t="s">
        <v>105</v>
      </c>
      <c r="E24" s="36" t="s">
        <v>57</v>
      </c>
      <c r="F24" s="37">
        <v>50</v>
      </c>
      <c r="G24" s="42">
        <v>80.63597</v>
      </c>
      <c r="H24" s="41">
        <f t="shared" si="1"/>
        <v>80.64</v>
      </c>
      <c r="I24" s="56">
        <f t="shared" si="0"/>
        <v>4032</v>
      </c>
      <c r="J24" s="57"/>
      <c r="K24" s="56">
        <f t="shared" si="2"/>
        <v>0</v>
      </c>
      <c r="L24" s="53" t="s">
        <v>106</v>
      </c>
    </row>
    <row r="25" ht="20.1" customHeight="1" spans="1:12">
      <c r="A25" s="38" t="s">
        <v>107</v>
      </c>
      <c r="B25" s="39" t="s">
        <v>108</v>
      </c>
      <c r="C25" s="40" t="s">
        <v>109</v>
      </c>
      <c r="D25" s="40" t="s">
        <v>109</v>
      </c>
      <c r="E25" s="36" t="s">
        <v>57</v>
      </c>
      <c r="F25" s="37">
        <v>50</v>
      </c>
      <c r="G25" s="42">
        <v>358.549</v>
      </c>
      <c r="H25" s="41">
        <f t="shared" si="1"/>
        <v>358.55</v>
      </c>
      <c r="I25" s="56">
        <f t="shared" si="0"/>
        <v>17928</v>
      </c>
      <c r="J25" s="57"/>
      <c r="K25" s="56">
        <f t="shared" si="2"/>
        <v>0</v>
      </c>
      <c r="L25" s="53"/>
    </row>
    <row r="26" ht="30" customHeight="1" spans="1:12">
      <c r="A26" s="38" t="s">
        <v>110</v>
      </c>
      <c r="B26" s="39" t="s">
        <v>111</v>
      </c>
      <c r="C26" s="40" t="s">
        <v>112</v>
      </c>
      <c r="D26" s="40" t="s">
        <v>105</v>
      </c>
      <c r="E26" s="36" t="s">
        <v>57</v>
      </c>
      <c r="F26" s="37">
        <v>50</v>
      </c>
      <c r="G26" s="42">
        <v>81.0797878229</v>
      </c>
      <c r="H26" s="41">
        <f t="shared" si="1"/>
        <v>81.08</v>
      </c>
      <c r="I26" s="56">
        <f t="shared" si="0"/>
        <v>4054</v>
      </c>
      <c r="J26" s="57"/>
      <c r="K26" s="56">
        <f t="shared" si="2"/>
        <v>0</v>
      </c>
      <c r="L26" s="53" t="s">
        <v>113</v>
      </c>
    </row>
    <row r="27" ht="30" customHeight="1" spans="1:12">
      <c r="A27" s="38" t="s">
        <v>114</v>
      </c>
      <c r="B27" s="39" t="s">
        <v>115</v>
      </c>
      <c r="C27" s="40" t="s">
        <v>116</v>
      </c>
      <c r="D27" s="40" t="s">
        <v>105</v>
      </c>
      <c r="E27" s="36" t="s">
        <v>57</v>
      </c>
      <c r="F27" s="37">
        <v>50</v>
      </c>
      <c r="G27" s="42">
        <v>81.0784673719</v>
      </c>
      <c r="H27" s="41">
        <f t="shared" si="1"/>
        <v>81.08</v>
      </c>
      <c r="I27" s="56">
        <f t="shared" si="0"/>
        <v>4054</v>
      </c>
      <c r="J27" s="57"/>
      <c r="K27" s="56">
        <f t="shared" si="2"/>
        <v>0</v>
      </c>
      <c r="L27" s="53" t="s">
        <v>117</v>
      </c>
    </row>
    <row r="28" ht="30" customHeight="1" spans="1:12">
      <c r="A28" s="38" t="s">
        <v>118</v>
      </c>
      <c r="B28" s="39" t="s">
        <v>119</v>
      </c>
      <c r="C28" s="40" t="s">
        <v>120</v>
      </c>
      <c r="D28" s="40" t="s">
        <v>105</v>
      </c>
      <c r="E28" s="36" t="s">
        <v>57</v>
      </c>
      <c r="F28" s="37">
        <v>50</v>
      </c>
      <c r="G28" s="42">
        <v>81.078199527</v>
      </c>
      <c r="H28" s="41">
        <f t="shared" si="1"/>
        <v>81.08</v>
      </c>
      <c r="I28" s="56">
        <f t="shared" si="0"/>
        <v>4054</v>
      </c>
      <c r="J28" s="57"/>
      <c r="K28" s="56">
        <f t="shared" si="2"/>
        <v>0</v>
      </c>
      <c r="L28" s="53" t="s">
        <v>121</v>
      </c>
    </row>
    <row r="29" ht="20.1" customHeight="1" spans="1:12">
      <c r="A29" s="38" t="s">
        <v>122</v>
      </c>
      <c r="B29" s="39" t="s">
        <v>123</v>
      </c>
      <c r="C29" s="40" t="s">
        <v>124</v>
      </c>
      <c r="D29" s="40"/>
      <c r="E29" s="36" t="s">
        <v>33</v>
      </c>
      <c r="F29" s="37"/>
      <c r="G29" s="42">
        <v>0</v>
      </c>
      <c r="H29" s="41">
        <f t="shared" si="1"/>
        <v>0</v>
      </c>
      <c r="I29" s="56">
        <f t="shared" si="0"/>
        <v>0</v>
      </c>
      <c r="J29" s="54">
        <f>ROUND(H29*报价汇总表11!$C$8,2)</f>
        <v>0</v>
      </c>
      <c r="K29" s="56"/>
      <c r="L29" s="53"/>
    </row>
    <row r="30" ht="39.95" customHeight="1" spans="1:12">
      <c r="A30" s="38" t="s">
        <v>125</v>
      </c>
      <c r="B30" s="39" t="s">
        <v>126</v>
      </c>
      <c r="C30" s="40" t="s">
        <v>127</v>
      </c>
      <c r="D30" s="40" t="s">
        <v>128</v>
      </c>
      <c r="E30" s="36" t="s">
        <v>57</v>
      </c>
      <c r="F30" s="37">
        <v>10</v>
      </c>
      <c r="G30" s="42">
        <v>325.698</v>
      </c>
      <c r="H30" s="41">
        <f t="shared" si="1"/>
        <v>325.7</v>
      </c>
      <c r="I30" s="56">
        <f t="shared" si="0"/>
        <v>3257</v>
      </c>
      <c r="J30" s="57"/>
      <c r="K30" s="56">
        <f t="shared" si="2"/>
        <v>0</v>
      </c>
      <c r="L30" s="53"/>
    </row>
    <row r="31" ht="39.95" customHeight="1" spans="1:12">
      <c r="A31" s="38" t="s">
        <v>129</v>
      </c>
      <c r="B31" s="39" t="s">
        <v>130</v>
      </c>
      <c r="C31" s="40" t="s">
        <v>131</v>
      </c>
      <c r="D31" s="40" t="s">
        <v>128</v>
      </c>
      <c r="E31" s="36" t="s">
        <v>57</v>
      </c>
      <c r="F31" s="37">
        <v>10</v>
      </c>
      <c r="G31" s="42">
        <v>313.766</v>
      </c>
      <c r="H31" s="41">
        <f t="shared" si="1"/>
        <v>313.77</v>
      </c>
      <c r="I31" s="56">
        <f t="shared" si="0"/>
        <v>3138</v>
      </c>
      <c r="J31" s="57"/>
      <c r="K31" s="56">
        <f t="shared" si="2"/>
        <v>0</v>
      </c>
      <c r="L31" s="53"/>
    </row>
    <row r="32" ht="39.95" customHeight="1" spans="1:12">
      <c r="A32" s="38" t="s">
        <v>132</v>
      </c>
      <c r="B32" s="39" t="s">
        <v>133</v>
      </c>
      <c r="C32" s="40" t="s">
        <v>134</v>
      </c>
      <c r="D32" s="40" t="s">
        <v>128</v>
      </c>
      <c r="E32" s="36" t="s">
        <v>57</v>
      </c>
      <c r="F32" s="37">
        <v>10</v>
      </c>
      <c r="G32" s="42">
        <v>405.55</v>
      </c>
      <c r="H32" s="41">
        <f t="shared" si="1"/>
        <v>405.55</v>
      </c>
      <c r="I32" s="56">
        <f t="shared" si="0"/>
        <v>4056</v>
      </c>
      <c r="J32" s="57"/>
      <c r="K32" s="56">
        <f t="shared" si="2"/>
        <v>0</v>
      </c>
      <c r="L32" s="53"/>
    </row>
    <row r="33" ht="30" customHeight="1" spans="1:12">
      <c r="A33" s="38" t="s">
        <v>135</v>
      </c>
      <c r="B33" s="39" t="s">
        <v>136</v>
      </c>
      <c r="C33" s="40" t="s">
        <v>137</v>
      </c>
      <c r="D33" s="40" t="s">
        <v>138</v>
      </c>
      <c r="E33" s="36" t="s">
        <v>57</v>
      </c>
      <c r="F33" s="37">
        <v>10</v>
      </c>
      <c r="G33" s="42">
        <v>116.25</v>
      </c>
      <c r="H33" s="41">
        <f t="shared" si="1"/>
        <v>116.25</v>
      </c>
      <c r="I33" s="56">
        <f t="shared" si="0"/>
        <v>1163</v>
      </c>
      <c r="J33" s="57"/>
      <c r="K33" s="56">
        <f t="shared" si="2"/>
        <v>0</v>
      </c>
      <c r="L33" s="53"/>
    </row>
    <row r="34" ht="30" customHeight="1" spans="1:12">
      <c r="A34" s="38" t="s">
        <v>139</v>
      </c>
      <c r="B34" s="39" t="s">
        <v>140</v>
      </c>
      <c r="C34" s="40" t="s">
        <v>141</v>
      </c>
      <c r="D34" s="40" t="s">
        <v>138</v>
      </c>
      <c r="E34" s="36" t="s">
        <v>57</v>
      </c>
      <c r="F34" s="37">
        <v>10</v>
      </c>
      <c r="G34" s="42">
        <v>135.69</v>
      </c>
      <c r="H34" s="41">
        <f t="shared" si="1"/>
        <v>135.69</v>
      </c>
      <c r="I34" s="56">
        <f t="shared" si="0"/>
        <v>1357</v>
      </c>
      <c r="J34" s="57"/>
      <c r="K34" s="56">
        <f t="shared" si="2"/>
        <v>0</v>
      </c>
      <c r="L34" s="53"/>
    </row>
    <row r="35" ht="39.95" customHeight="1" spans="1:12">
      <c r="A35" s="38" t="s">
        <v>142</v>
      </c>
      <c r="B35" s="39" t="s">
        <v>143</v>
      </c>
      <c r="C35" s="40" t="s">
        <v>144</v>
      </c>
      <c r="D35" s="40" t="s">
        <v>145</v>
      </c>
      <c r="E35" s="36" t="s">
        <v>57</v>
      </c>
      <c r="F35" s="37"/>
      <c r="G35" s="42">
        <v>190.013709151</v>
      </c>
      <c r="H35" s="41">
        <f t="shared" si="1"/>
        <v>190.01</v>
      </c>
      <c r="I35" s="56">
        <f t="shared" si="0"/>
        <v>0</v>
      </c>
      <c r="J35" s="54">
        <f>ROUND(H35*报价汇总表11!$C$8,2)</f>
        <v>0</v>
      </c>
      <c r="K35" s="56"/>
      <c r="L35" s="53" t="s">
        <v>146</v>
      </c>
    </row>
    <row r="36" ht="20.1" customHeight="1" spans="1:12">
      <c r="A36" s="38" t="s">
        <v>147</v>
      </c>
      <c r="B36" s="39" t="s">
        <v>148</v>
      </c>
      <c r="C36" s="40" t="s">
        <v>149</v>
      </c>
      <c r="D36" s="40"/>
      <c r="E36" s="36" t="s">
        <v>33</v>
      </c>
      <c r="F36" s="37"/>
      <c r="G36" s="42"/>
      <c r="H36" s="41">
        <f t="shared" si="1"/>
        <v>0</v>
      </c>
      <c r="I36" s="56">
        <f t="shared" si="0"/>
        <v>0</v>
      </c>
      <c r="J36" s="54">
        <f>ROUND(H36*报价汇总表11!$C$8,2)</f>
        <v>0</v>
      </c>
      <c r="K36" s="56"/>
      <c r="L36" s="53"/>
    </row>
    <row r="37" ht="39.95" customHeight="1" spans="1:12">
      <c r="A37" s="38" t="s">
        <v>150</v>
      </c>
      <c r="B37" s="39" t="s">
        <v>151</v>
      </c>
      <c r="C37" s="40" t="s">
        <v>152</v>
      </c>
      <c r="D37" s="40" t="s">
        <v>153</v>
      </c>
      <c r="E37" s="36" t="s">
        <v>57</v>
      </c>
      <c r="F37" s="37">
        <v>10</v>
      </c>
      <c r="G37" s="42">
        <v>223.52</v>
      </c>
      <c r="H37" s="41">
        <f t="shared" si="1"/>
        <v>223.52</v>
      </c>
      <c r="I37" s="56">
        <f t="shared" si="0"/>
        <v>2235</v>
      </c>
      <c r="J37" s="57"/>
      <c r="K37" s="56">
        <f t="shared" si="2"/>
        <v>0</v>
      </c>
      <c r="L37" s="53"/>
    </row>
    <row r="38" ht="39.95" customHeight="1" spans="1:12">
      <c r="A38" s="38" t="s">
        <v>154</v>
      </c>
      <c r="B38" s="39" t="s">
        <v>155</v>
      </c>
      <c r="C38" s="40" t="s">
        <v>156</v>
      </c>
      <c r="D38" s="40" t="s">
        <v>153</v>
      </c>
      <c r="E38" s="36" t="s">
        <v>57</v>
      </c>
      <c r="F38" s="37">
        <v>10</v>
      </c>
      <c r="G38" s="42">
        <v>155.66</v>
      </c>
      <c r="H38" s="41">
        <f t="shared" si="1"/>
        <v>155.66</v>
      </c>
      <c r="I38" s="56">
        <f t="shared" si="0"/>
        <v>1557</v>
      </c>
      <c r="J38" s="57"/>
      <c r="K38" s="56">
        <f t="shared" si="2"/>
        <v>0</v>
      </c>
      <c r="L38" s="53"/>
    </row>
    <row r="39" ht="39.95" customHeight="1" spans="1:12">
      <c r="A39" s="38" t="s">
        <v>157</v>
      </c>
      <c r="B39" s="39" t="s">
        <v>158</v>
      </c>
      <c r="C39" s="40" t="s">
        <v>159</v>
      </c>
      <c r="D39" s="40" t="s">
        <v>153</v>
      </c>
      <c r="E39" s="36" t="s">
        <v>57</v>
      </c>
      <c r="F39" s="37">
        <v>1600</v>
      </c>
      <c r="G39" s="42">
        <v>67.03</v>
      </c>
      <c r="H39" s="41">
        <f t="shared" si="1"/>
        <v>67.03</v>
      </c>
      <c r="I39" s="56">
        <f t="shared" si="0"/>
        <v>107248</v>
      </c>
      <c r="J39" s="57"/>
      <c r="K39" s="56">
        <f t="shared" si="2"/>
        <v>0</v>
      </c>
      <c r="L39" s="53"/>
    </row>
    <row r="40" ht="69.95" customHeight="1" spans="1:12">
      <c r="A40" s="38" t="s">
        <v>160</v>
      </c>
      <c r="B40" s="39" t="s">
        <v>161</v>
      </c>
      <c r="C40" s="40" t="s">
        <v>162</v>
      </c>
      <c r="D40" s="40" t="s">
        <v>163</v>
      </c>
      <c r="E40" s="36" t="s">
        <v>88</v>
      </c>
      <c r="F40" s="37"/>
      <c r="G40" s="42">
        <v>3.99</v>
      </c>
      <c r="H40" s="41">
        <f t="shared" si="1"/>
        <v>3.99</v>
      </c>
      <c r="I40" s="56">
        <f t="shared" si="0"/>
        <v>0</v>
      </c>
      <c r="J40" s="54">
        <f>ROUND(H40*报价汇总表11!$C$8,2)</f>
        <v>0</v>
      </c>
      <c r="K40" s="56"/>
      <c r="L40" s="53"/>
    </row>
    <row r="41" ht="39.95" customHeight="1" spans="1:12">
      <c r="A41" s="38" t="s">
        <v>164</v>
      </c>
      <c r="B41" s="39" t="s">
        <v>165</v>
      </c>
      <c r="C41" s="40" t="s">
        <v>166</v>
      </c>
      <c r="D41" s="40" t="s">
        <v>167</v>
      </c>
      <c r="E41" s="36" t="s">
        <v>168</v>
      </c>
      <c r="F41" s="37">
        <v>10</v>
      </c>
      <c r="G41" s="42">
        <v>1.7</v>
      </c>
      <c r="H41" s="41">
        <f t="shared" si="1"/>
        <v>1.7</v>
      </c>
      <c r="I41" s="56">
        <f t="shared" si="0"/>
        <v>17</v>
      </c>
      <c r="J41" s="57"/>
      <c r="K41" s="56">
        <f t="shared" si="2"/>
        <v>0</v>
      </c>
      <c r="L41" s="53"/>
    </row>
    <row r="42" ht="39.95" customHeight="1" spans="1:12">
      <c r="A42" s="38" t="s">
        <v>169</v>
      </c>
      <c r="B42" s="39" t="s">
        <v>170</v>
      </c>
      <c r="C42" s="40" t="s">
        <v>171</v>
      </c>
      <c r="D42" s="40" t="s">
        <v>167</v>
      </c>
      <c r="E42" s="36" t="s">
        <v>41</v>
      </c>
      <c r="F42" s="37">
        <v>50</v>
      </c>
      <c r="G42" s="42">
        <v>30.98</v>
      </c>
      <c r="H42" s="41">
        <f t="shared" si="1"/>
        <v>30.98</v>
      </c>
      <c r="I42" s="56">
        <f t="shared" si="0"/>
        <v>1549</v>
      </c>
      <c r="J42" s="57"/>
      <c r="K42" s="56">
        <f t="shared" si="2"/>
        <v>0</v>
      </c>
      <c r="L42" s="53"/>
    </row>
    <row r="43" ht="20.1" customHeight="1" spans="1:12">
      <c r="A43" s="38" t="s">
        <v>172</v>
      </c>
      <c r="B43" s="39" t="s">
        <v>173</v>
      </c>
      <c r="C43" s="40" t="s">
        <v>174</v>
      </c>
      <c r="D43" s="40"/>
      <c r="E43" s="36" t="s">
        <v>33</v>
      </c>
      <c r="F43" s="37"/>
      <c r="G43" s="42">
        <v>0</v>
      </c>
      <c r="H43" s="41">
        <f t="shared" si="1"/>
        <v>0</v>
      </c>
      <c r="I43" s="56">
        <f t="shared" si="0"/>
        <v>0</v>
      </c>
      <c r="J43" s="54">
        <f>ROUND(H43*报价汇总表11!$C$8,2)</f>
        <v>0</v>
      </c>
      <c r="K43" s="56"/>
      <c r="L43" s="53"/>
    </row>
    <row r="44" ht="30" customHeight="1" spans="1:12">
      <c r="A44" s="38" t="s">
        <v>175</v>
      </c>
      <c r="B44" s="39" t="s">
        <v>176</v>
      </c>
      <c r="C44" s="40" t="s">
        <v>177</v>
      </c>
      <c r="D44" s="40"/>
      <c r="E44" s="36" t="s">
        <v>33</v>
      </c>
      <c r="F44" s="37"/>
      <c r="G44" s="42">
        <v>0</v>
      </c>
      <c r="H44" s="41">
        <f t="shared" si="1"/>
        <v>0</v>
      </c>
      <c r="I44" s="56">
        <f t="shared" si="0"/>
        <v>0</v>
      </c>
      <c r="J44" s="54">
        <f>ROUND(H44*报价汇总表11!$C$8,2)</f>
        <v>0</v>
      </c>
      <c r="K44" s="56"/>
      <c r="L44" s="53"/>
    </row>
    <row r="45" ht="20.1" customHeight="1" spans="1:12">
      <c r="A45" s="38" t="s">
        <v>45</v>
      </c>
      <c r="B45" s="39" t="s">
        <v>178</v>
      </c>
      <c r="C45" s="40" t="s">
        <v>179</v>
      </c>
      <c r="D45" s="40"/>
      <c r="E45" s="36" t="s">
        <v>33</v>
      </c>
      <c r="F45" s="37"/>
      <c r="G45" s="42">
        <v>0</v>
      </c>
      <c r="H45" s="41">
        <f t="shared" si="1"/>
        <v>0</v>
      </c>
      <c r="I45" s="56">
        <f t="shared" si="0"/>
        <v>0</v>
      </c>
      <c r="J45" s="54">
        <f>ROUND(H45*报价汇总表11!$C$8,2)</f>
        <v>0</v>
      </c>
      <c r="K45" s="56"/>
      <c r="L45" s="53"/>
    </row>
    <row r="46" ht="69.95" customHeight="1" spans="1:12">
      <c r="A46" s="38" t="s">
        <v>61</v>
      </c>
      <c r="B46" s="39" t="s">
        <v>180</v>
      </c>
      <c r="C46" s="40" t="s">
        <v>181</v>
      </c>
      <c r="D46" s="40" t="s">
        <v>182</v>
      </c>
      <c r="E46" s="36" t="s">
        <v>57</v>
      </c>
      <c r="F46" s="37">
        <v>50</v>
      </c>
      <c r="G46" s="42">
        <v>21.64</v>
      </c>
      <c r="H46" s="41">
        <f t="shared" si="1"/>
        <v>21.64</v>
      </c>
      <c r="I46" s="56">
        <f t="shared" si="0"/>
        <v>1082</v>
      </c>
      <c r="J46" s="57"/>
      <c r="K46" s="56">
        <f t="shared" si="2"/>
        <v>0</v>
      </c>
      <c r="L46" s="53"/>
    </row>
    <row r="47" ht="69.95" customHeight="1" spans="1:12">
      <c r="A47" s="38" t="s">
        <v>66</v>
      </c>
      <c r="B47" s="39" t="s">
        <v>183</v>
      </c>
      <c r="C47" s="40" t="s">
        <v>184</v>
      </c>
      <c r="D47" s="40" t="s">
        <v>182</v>
      </c>
      <c r="E47" s="36" t="s">
        <v>57</v>
      </c>
      <c r="F47" s="37">
        <v>5000</v>
      </c>
      <c r="G47" s="42">
        <v>7.09</v>
      </c>
      <c r="H47" s="41">
        <f t="shared" si="1"/>
        <v>7.09</v>
      </c>
      <c r="I47" s="56">
        <f t="shared" si="0"/>
        <v>35450</v>
      </c>
      <c r="J47" s="57"/>
      <c r="K47" s="56">
        <f t="shared" si="2"/>
        <v>0</v>
      </c>
      <c r="L47" s="53"/>
    </row>
    <row r="48" ht="20.1" customHeight="1" spans="1:12">
      <c r="A48" s="38" t="s">
        <v>49</v>
      </c>
      <c r="B48" s="39" t="s">
        <v>185</v>
      </c>
      <c r="C48" s="40" t="s">
        <v>186</v>
      </c>
      <c r="D48" s="40"/>
      <c r="E48" s="36" t="s">
        <v>33</v>
      </c>
      <c r="F48" s="37"/>
      <c r="G48" s="42">
        <v>0</v>
      </c>
      <c r="H48" s="41">
        <f t="shared" si="1"/>
        <v>0</v>
      </c>
      <c r="I48" s="56">
        <f t="shared" si="0"/>
        <v>0</v>
      </c>
      <c r="J48" s="54">
        <f>ROUND(H48*报价汇总表11!$C$8,2)</f>
        <v>0</v>
      </c>
      <c r="K48" s="56"/>
      <c r="L48" s="53"/>
    </row>
    <row r="49" ht="80.1" customHeight="1" spans="1:12">
      <c r="A49" s="38" t="s">
        <v>61</v>
      </c>
      <c r="B49" s="39" t="s">
        <v>187</v>
      </c>
      <c r="C49" s="40" t="s">
        <v>181</v>
      </c>
      <c r="D49" s="40" t="s">
        <v>188</v>
      </c>
      <c r="E49" s="36" t="s">
        <v>57</v>
      </c>
      <c r="F49" s="37">
        <v>50</v>
      </c>
      <c r="G49" s="42">
        <v>31.2</v>
      </c>
      <c r="H49" s="41">
        <f t="shared" si="1"/>
        <v>31.2</v>
      </c>
      <c r="I49" s="56">
        <f t="shared" si="0"/>
        <v>1560</v>
      </c>
      <c r="J49" s="57"/>
      <c r="K49" s="56">
        <f t="shared" si="2"/>
        <v>0</v>
      </c>
      <c r="L49" s="53"/>
    </row>
    <row r="50" ht="80.1" customHeight="1" spans="1:12">
      <c r="A50" s="38" t="s">
        <v>66</v>
      </c>
      <c r="B50" s="39" t="s">
        <v>189</v>
      </c>
      <c r="C50" s="40" t="s">
        <v>184</v>
      </c>
      <c r="D50" s="40" t="s">
        <v>188</v>
      </c>
      <c r="E50" s="36" t="s">
        <v>57</v>
      </c>
      <c r="F50" s="37">
        <v>50</v>
      </c>
      <c r="G50" s="42">
        <v>18.65</v>
      </c>
      <c r="H50" s="41">
        <f t="shared" si="1"/>
        <v>18.65</v>
      </c>
      <c r="I50" s="56">
        <f t="shared" si="0"/>
        <v>933</v>
      </c>
      <c r="J50" s="57"/>
      <c r="K50" s="56">
        <f t="shared" si="2"/>
        <v>0</v>
      </c>
      <c r="L50" s="53"/>
    </row>
    <row r="51" ht="30" customHeight="1" spans="1:12">
      <c r="A51" s="38" t="s">
        <v>190</v>
      </c>
      <c r="B51" s="39" t="s">
        <v>191</v>
      </c>
      <c r="C51" s="40" t="s">
        <v>192</v>
      </c>
      <c r="D51" s="40" t="s">
        <v>193</v>
      </c>
      <c r="E51" s="36" t="s">
        <v>57</v>
      </c>
      <c r="F51" s="37">
        <v>100</v>
      </c>
      <c r="G51" s="42">
        <v>11.87</v>
      </c>
      <c r="H51" s="41">
        <f t="shared" si="1"/>
        <v>11.87</v>
      </c>
      <c r="I51" s="56">
        <f t="shared" si="0"/>
        <v>1187</v>
      </c>
      <c r="J51" s="57"/>
      <c r="K51" s="56">
        <f t="shared" si="2"/>
        <v>0</v>
      </c>
      <c r="L51" s="53"/>
    </row>
    <row r="52" ht="20.1" customHeight="1" spans="1:12">
      <c r="A52" s="38" t="s">
        <v>194</v>
      </c>
      <c r="B52" s="39" t="s">
        <v>195</v>
      </c>
      <c r="C52" s="40" t="s">
        <v>196</v>
      </c>
      <c r="D52" s="40"/>
      <c r="E52" s="36" t="s">
        <v>33</v>
      </c>
      <c r="F52" s="37"/>
      <c r="G52" s="42">
        <v>0</v>
      </c>
      <c r="H52" s="41">
        <f t="shared" si="1"/>
        <v>0</v>
      </c>
      <c r="I52" s="56">
        <f t="shared" si="0"/>
        <v>0</v>
      </c>
      <c r="J52" s="54">
        <f>ROUND(H52*报价汇总表11!$C$8,2)</f>
        <v>0</v>
      </c>
      <c r="K52" s="56"/>
      <c r="L52" s="53"/>
    </row>
    <row r="53" ht="30" customHeight="1" spans="1:12">
      <c r="A53" s="38" t="s">
        <v>45</v>
      </c>
      <c r="B53" s="39" t="s">
        <v>197</v>
      </c>
      <c r="C53" s="40" t="s">
        <v>198</v>
      </c>
      <c r="D53" s="40" t="s">
        <v>199</v>
      </c>
      <c r="E53" s="36" t="s">
        <v>200</v>
      </c>
      <c r="F53" s="37">
        <v>90000</v>
      </c>
      <c r="G53" s="42">
        <v>0.98</v>
      </c>
      <c r="H53" s="41">
        <f t="shared" si="1"/>
        <v>0.98</v>
      </c>
      <c r="I53" s="56">
        <f t="shared" si="0"/>
        <v>88200</v>
      </c>
      <c r="J53" s="57"/>
      <c r="K53" s="56">
        <f t="shared" si="2"/>
        <v>0</v>
      </c>
      <c r="L53" s="53"/>
    </row>
    <row r="54" ht="30" customHeight="1" spans="1:12">
      <c r="A54" s="38" t="s">
        <v>49</v>
      </c>
      <c r="B54" s="39" t="s">
        <v>201</v>
      </c>
      <c r="C54" s="40" t="s">
        <v>202</v>
      </c>
      <c r="D54" s="40" t="s">
        <v>199</v>
      </c>
      <c r="E54" s="36" t="s">
        <v>200</v>
      </c>
      <c r="F54" s="37">
        <v>1000</v>
      </c>
      <c r="G54" s="42">
        <v>1.37</v>
      </c>
      <c r="H54" s="41">
        <f t="shared" si="1"/>
        <v>1.37</v>
      </c>
      <c r="I54" s="56">
        <f t="shared" si="0"/>
        <v>1370</v>
      </c>
      <c r="J54" s="57"/>
      <c r="K54" s="56">
        <f t="shared" si="2"/>
        <v>0</v>
      </c>
      <c r="L54" s="53"/>
    </row>
    <row r="55" ht="20.1" customHeight="1" spans="1:12">
      <c r="A55" s="38" t="s">
        <v>203</v>
      </c>
      <c r="B55" s="39" t="s">
        <v>204</v>
      </c>
      <c r="C55" s="40" t="s">
        <v>205</v>
      </c>
      <c r="D55" s="40" t="s">
        <v>206</v>
      </c>
      <c r="E55" s="36" t="s">
        <v>57</v>
      </c>
      <c r="F55" s="37">
        <v>500</v>
      </c>
      <c r="G55" s="42">
        <v>1.5</v>
      </c>
      <c r="H55" s="41">
        <f t="shared" si="1"/>
        <v>1.5</v>
      </c>
      <c r="I55" s="56">
        <f t="shared" si="0"/>
        <v>750</v>
      </c>
      <c r="J55" s="57"/>
      <c r="K55" s="56">
        <f t="shared" si="2"/>
        <v>0</v>
      </c>
      <c r="L55" s="53"/>
    </row>
    <row r="56" ht="20.1" customHeight="1" spans="1:12">
      <c r="A56" s="38" t="s">
        <v>207</v>
      </c>
      <c r="B56" s="39" t="s">
        <v>208</v>
      </c>
      <c r="C56" s="40" t="s">
        <v>209</v>
      </c>
      <c r="D56" s="40" t="s">
        <v>210</v>
      </c>
      <c r="E56" s="36" t="s">
        <v>57</v>
      </c>
      <c r="F56" s="37">
        <v>500</v>
      </c>
      <c r="G56" s="42">
        <v>3.7</v>
      </c>
      <c r="H56" s="41">
        <f t="shared" si="1"/>
        <v>3.7</v>
      </c>
      <c r="I56" s="56">
        <f t="shared" si="0"/>
        <v>1850</v>
      </c>
      <c r="J56" s="57"/>
      <c r="K56" s="56">
        <f t="shared" si="2"/>
        <v>0</v>
      </c>
      <c r="L56" s="53"/>
    </row>
    <row r="57" ht="20.1" customHeight="1" spans="1:12">
      <c r="A57" s="38" t="s">
        <v>211</v>
      </c>
      <c r="B57" s="39" t="s">
        <v>212</v>
      </c>
      <c r="C57" s="40" t="s">
        <v>213</v>
      </c>
      <c r="D57" s="40"/>
      <c r="E57" s="36" t="s">
        <v>33</v>
      </c>
      <c r="F57" s="37"/>
      <c r="G57" s="42">
        <v>0</v>
      </c>
      <c r="H57" s="41">
        <f t="shared" si="1"/>
        <v>0</v>
      </c>
      <c r="I57" s="56">
        <f t="shared" si="0"/>
        <v>0</v>
      </c>
      <c r="J57" s="54">
        <f>ROUND(H57*报价汇总表11!$C$8,2)</f>
        <v>0</v>
      </c>
      <c r="K57" s="56"/>
      <c r="L57" s="53"/>
    </row>
    <row r="58" ht="60" customHeight="1" spans="1:12">
      <c r="A58" s="38" t="s">
        <v>214</v>
      </c>
      <c r="B58" s="39" t="s">
        <v>215</v>
      </c>
      <c r="C58" s="40" t="s">
        <v>216</v>
      </c>
      <c r="D58" s="40" t="s">
        <v>217</v>
      </c>
      <c r="E58" s="36" t="s">
        <v>57</v>
      </c>
      <c r="F58" s="37">
        <v>50</v>
      </c>
      <c r="G58" s="42">
        <v>7.57</v>
      </c>
      <c r="H58" s="41">
        <f t="shared" si="1"/>
        <v>7.57</v>
      </c>
      <c r="I58" s="56">
        <f t="shared" si="0"/>
        <v>379</v>
      </c>
      <c r="J58" s="57"/>
      <c r="K58" s="56">
        <f t="shared" si="2"/>
        <v>0</v>
      </c>
      <c r="L58" s="53"/>
    </row>
    <row r="59" ht="69.95" customHeight="1" spans="1:12">
      <c r="A59" s="38" t="s">
        <v>218</v>
      </c>
      <c r="B59" s="39" t="s">
        <v>219</v>
      </c>
      <c r="C59" s="40" t="s">
        <v>220</v>
      </c>
      <c r="D59" s="40" t="s">
        <v>221</v>
      </c>
      <c r="E59" s="36" t="s">
        <v>57</v>
      </c>
      <c r="F59" s="37">
        <v>50</v>
      </c>
      <c r="G59" s="42">
        <v>8.75</v>
      </c>
      <c r="H59" s="41">
        <f t="shared" si="1"/>
        <v>8.75</v>
      </c>
      <c r="I59" s="56">
        <f t="shared" si="0"/>
        <v>438</v>
      </c>
      <c r="J59" s="57"/>
      <c r="K59" s="56">
        <f t="shared" si="2"/>
        <v>0</v>
      </c>
      <c r="L59" s="53"/>
    </row>
    <row r="60" ht="69.95" customHeight="1" spans="1:12">
      <c r="A60" s="38" t="s">
        <v>222</v>
      </c>
      <c r="B60" s="39" t="s">
        <v>223</v>
      </c>
      <c r="C60" s="40" t="s">
        <v>224</v>
      </c>
      <c r="D60" s="40" t="s">
        <v>225</v>
      </c>
      <c r="E60" s="36" t="s">
        <v>57</v>
      </c>
      <c r="F60" s="37">
        <v>50</v>
      </c>
      <c r="G60" s="42">
        <v>8.16</v>
      </c>
      <c r="H60" s="41">
        <f t="shared" si="1"/>
        <v>8.16</v>
      </c>
      <c r="I60" s="56">
        <f t="shared" si="0"/>
        <v>408</v>
      </c>
      <c r="J60" s="57"/>
      <c r="K60" s="56">
        <f t="shared" si="2"/>
        <v>0</v>
      </c>
      <c r="L60" s="53"/>
    </row>
    <row r="61" ht="39.95" customHeight="1" spans="1:12">
      <c r="A61" s="38" t="s">
        <v>226</v>
      </c>
      <c r="B61" s="39" t="s">
        <v>227</v>
      </c>
      <c r="C61" s="40" t="s">
        <v>228</v>
      </c>
      <c r="D61" s="40" t="s">
        <v>229</v>
      </c>
      <c r="E61" s="36" t="s">
        <v>57</v>
      </c>
      <c r="F61" s="37"/>
      <c r="G61" s="42">
        <v>328.62</v>
      </c>
      <c r="H61" s="41">
        <f t="shared" si="1"/>
        <v>328.62</v>
      </c>
      <c r="I61" s="56">
        <f t="shared" si="0"/>
        <v>0</v>
      </c>
      <c r="J61" s="54">
        <f>ROUND(H61*报价汇总表11!$C$8,2)</f>
        <v>0</v>
      </c>
      <c r="K61" s="56"/>
      <c r="L61" s="53"/>
    </row>
    <row r="62" ht="39.95" customHeight="1" spans="1:12">
      <c r="A62" s="38" t="s">
        <v>230</v>
      </c>
      <c r="B62" s="39" t="s">
        <v>231</v>
      </c>
      <c r="C62" s="40" t="s">
        <v>232</v>
      </c>
      <c r="D62" s="40" t="s">
        <v>233</v>
      </c>
      <c r="E62" s="36" t="s">
        <v>57</v>
      </c>
      <c r="F62" s="37">
        <v>500</v>
      </c>
      <c r="G62" s="42">
        <v>60.27</v>
      </c>
      <c r="H62" s="41">
        <f t="shared" si="1"/>
        <v>60.27</v>
      </c>
      <c r="I62" s="56">
        <f t="shared" si="0"/>
        <v>30135</v>
      </c>
      <c r="J62" s="57"/>
      <c r="K62" s="56">
        <f t="shared" si="2"/>
        <v>0</v>
      </c>
      <c r="L62" s="53"/>
    </row>
    <row r="63" ht="39.95" customHeight="1" spans="1:12">
      <c r="A63" s="38" t="s">
        <v>234</v>
      </c>
      <c r="B63" s="39" t="s">
        <v>235</v>
      </c>
      <c r="C63" s="40" t="s">
        <v>236</v>
      </c>
      <c r="D63" s="40" t="s">
        <v>233</v>
      </c>
      <c r="E63" s="36" t="s">
        <v>57</v>
      </c>
      <c r="F63" s="37">
        <v>50</v>
      </c>
      <c r="G63" s="42">
        <v>76.6</v>
      </c>
      <c r="H63" s="41">
        <f t="shared" si="1"/>
        <v>76.6</v>
      </c>
      <c r="I63" s="56">
        <f t="shared" si="0"/>
        <v>3830</v>
      </c>
      <c r="J63" s="57"/>
      <c r="K63" s="56">
        <f t="shared" si="2"/>
        <v>0</v>
      </c>
      <c r="L63" s="53"/>
    </row>
    <row r="64" ht="39.95" customHeight="1" spans="1:12">
      <c r="A64" s="38" t="s">
        <v>237</v>
      </c>
      <c r="B64" s="39" t="s">
        <v>238</v>
      </c>
      <c r="C64" s="40" t="s">
        <v>239</v>
      </c>
      <c r="D64" s="40" t="s">
        <v>233</v>
      </c>
      <c r="E64" s="36" t="s">
        <v>57</v>
      </c>
      <c r="F64" s="37">
        <v>20</v>
      </c>
      <c r="G64" s="42">
        <v>83.64</v>
      </c>
      <c r="H64" s="41">
        <f t="shared" si="1"/>
        <v>83.64</v>
      </c>
      <c r="I64" s="56">
        <f t="shared" si="0"/>
        <v>1673</v>
      </c>
      <c r="J64" s="57"/>
      <c r="K64" s="56">
        <f t="shared" si="2"/>
        <v>0</v>
      </c>
      <c r="L64" s="53"/>
    </row>
    <row r="65" ht="30" customHeight="1" spans="1:12">
      <c r="A65" s="38" t="s">
        <v>240</v>
      </c>
      <c r="B65" s="39" t="s">
        <v>241</v>
      </c>
      <c r="C65" s="40" t="s">
        <v>242</v>
      </c>
      <c r="D65" s="40" t="s">
        <v>243</v>
      </c>
      <c r="E65" s="36" t="s">
        <v>57</v>
      </c>
      <c r="F65" s="37"/>
      <c r="G65" s="42">
        <v>102.4</v>
      </c>
      <c r="H65" s="41">
        <f t="shared" si="1"/>
        <v>102.4</v>
      </c>
      <c r="I65" s="56">
        <f t="shared" si="0"/>
        <v>0</v>
      </c>
      <c r="J65" s="54">
        <f>ROUND(H65*报价汇总表11!$C$8,2)</f>
        <v>0</v>
      </c>
      <c r="K65" s="56"/>
      <c r="L65" s="53"/>
    </row>
    <row r="66" ht="30" customHeight="1" spans="1:12">
      <c r="A66" s="38" t="s">
        <v>244</v>
      </c>
      <c r="B66" s="39" t="s">
        <v>245</v>
      </c>
      <c r="C66" s="40" t="s">
        <v>246</v>
      </c>
      <c r="D66" s="40" t="s">
        <v>247</v>
      </c>
      <c r="E66" s="36" t="s">
        <v>57</v>
      </c>
      <c r="F66" s="37"/>
      <c r="G66" s="42">
        <v>50.72</v>
      </c>
      <c r="H66" s="41">
        <f t="shared" si="1"/>
        <v>50.72</v>
      </c>
      <c r="I66" s="56">
        <f t="shared" si="0"/>
        <v>0</v>
      </c>
      <c r="J66" s="54">
        <f>ROUND(H66*报价汇总表11!$C$8,2)</f>
        <v>0</v>
      </c>
      <c r="K66" s="56"/>
      <c r="L66" s="53"/>
    </row>
    <row r="67" ht="30" customHeight="1" spans="1:12">
      <c r="A67" s="38" t="s">
        <v>248</v>
      </c>
      <c r="B67" s="39" t="s">
        <v>249</v>
      </c>
      <c r="C67" s="40" t="s">
        <v>250</v>
      </c>
      <c r="D67" s="40" t="s">
        <v>247</v>
      </c>
      <c r="E67" s="36" t="s">
        <v>57</v>
      </c>
      <c r="F67" s="37"/>
      <c r="G67" s="42">
        <v>64.28</v>
      </c>
      <c r="H67" s="41">
        <f t="shared" si="1"/>
        <v>64.28</v>
      </c>
      <c r="I67" s="56">
        <f t="shared" si="0"/>
        <v>0</v>
      </c>
      <c r="J67" s="54">
        <f>ROUND(H67*报价汇总表11!$C$8,2)</f>
        <v>0</v>
      </c>
      <c r="K67" s="56"/>
      <c r="L67" s="53"/>
    </row>
    <row r="68" ht="30" customHeight="1" spans="1:12">
      <c r="A68" s="38" t="s">
        <v>251</v>
      </c>
      <c r="B68" s="39" t="s">
        <v>252</v>
      </c>
      <c r="C68" s="40" t="s">
        <v>253</v>
      </c>
      <c r="D68" s="40" t="s">
        <v>247</v>
      </c>
      <c r="E68" s="36" t="s">
        <v>57</v>
      </c>
      <c r="F68" s="37"/>
      <c r="G68" s="42">
        <v>85.47</v>
      </c>
      <c r="H68" s="41">
        <f t="shared" si="1"/>
        <v>85.47</v>
      </c>
      <c r="I68" s="56">
        <f t="shared" si="0"/>
        <v>0</v>
      </c>
      <c r="J68" s="54">
        <f>ROUND(H68*报价汇总表11!$C$8,2)</f>
        <v>0</v>
      </c>
      <c r="K68" s="56"/>
      <c r="L68" s="53"/>
    </row>
    <row r="69" ht="30" customHeight="1" spans="1:12">
      <c r="A69" s="38" t="s">
        <v>254</v>
      </c>
      <c r="B69" s="39" t="s">
        <v>255</v>
      </c>
      <c r="C69" s="40" t="s">
        <v>256</v>
      </c>
      <c r="D69" s="40" t="s">
        <v>247</v>
      </c>
      <c r="E69" s="36" t="s">
        <v>57</v>
      </c>
      <c r="F69" s="37"/>
      <c r="G69" s="42">
        <v>34.33</v>
      </c>
      <c r="H69" s="41">
        <f t="shared" si="1"/>
        <v>34.33</v>
      </c>
      <c r="I69" s="56">
        <f t="shared" si="0"/>
        <v>0</v>
      </c>
      <c r="J69" s="54">
        <f>ROUND(H69*报价汇总表11!$C$8,2)</f>
        <v>0</v>
      </c>
      <c r="K69" s="56"/>
      <c r="L69" s="53"/>
    </row>
    <row r="70" ht="39.95" customHeight="1" spans="1:12">
      <c r="A70" s="38" t="s">
        <v>257</v>
      </c>
      <c r="B70" s="39" t="s">
        <v>258</v>
      </c>
      <c r="C70" s="40" t="s">
        <v>259</v>
      </c>
      <c r="D70" s="40" t="s">
        <v>247</v>
      </c>
      <c r="E70" s="36" t="s">
        <v>57</v>
      </c>
      <c r="F70" s="37">
        <v>50</v>
      </c>
      <c r="G70" s="42">
        <v>14.02</v>
      </c>
      <c r="H70" s="41">
        <f t="shared" si="1"/>
        <v>14.02</v>
      </c>
      <c r="I70" s="56">
        <f t="shared" si="0"/>
        <v>701</v>
      </c>
      <c r="J70" s="57"/>
      <c r="K70" s="56">
        <f t="shared" si="2"/>
        <v>0</v>
      </c>
      <c r="L70" s="53"/>
    </row>
    <row r="71" ht="20.1" customHeight="1" spans="1:12">
      <c r="A71" s="38" t="s">
        <v>260</v>
      </c>
      <c r="B71" s="39" t="s">
        <v>261</v>
      </c>
      <c r="C71" s="40" t="s">
        <v>262</v>
      </c>
      <c r="D71" s="40" t="s">
        <v>263</v>
      </c>
      <c r="E71" s="36" t="s">
        <v>57</v>
      </c>
      <c r="F71" s="37">
        <v>50</v>
      </c>
      <c r="G71" s="42">
        <v>144.98</v>
      </c>
      <c r="H71" s="41">
        <f t="shared" si="1"/>
        <v>144.98</v>
      </c>
      <c r="I71" s="56">
        <f t="shared" ref="I71:I134" si="3">ROUND(F71*H71,0)</f>
        <v>7249</v>
      </c>
      <c r="J71" s="57"/>
      <c r="K71" s="56">
        <f t="shared" ref="K71:K135" si="4">ROUND(F71*J71,0)</f>
        <v>0</v>
      </c>
      <c r="L71" s="53"/>
    </row>
    <row r="72" ht="30" customHeight="1" spans="1:12">
      <c r="A72" s="38" t="s">
        <v>264</v>
      </c>
      <c r="B72" s="39" t="s">
        <v>265</v>
      </c>
      <c r="C72" s="40" t="s">
        <v>266</v>
      </c>
      <c r="D72" s="40" t="s">
        <v>263</v>
      </c>
      <c r="E72" s="36" t="s">
        <v>57</v>
      </c>
      <c r="F72" s="37">
        <v>50</v>
      </c>
      <c r="G72" s="42">
        <v>150.17</v>
      </c>
      <c r="H72" s="41">
        <f t="shared" ref="H72:H135" si="5">ROUND(G72,2)</f>
        <v>150.17</v>
      </c>
      <c r="I72" s="56">
        <f t="shared" si="3"/>
        <v>7509</v>
      </c>
      <c r="J72" s="57"/>
      <c r="K72" s="56">
        <f t="shared" si="4"/>
        <v>0</v>
      </c>
      <c r="L72" s="53"/>
    </row>
    <row r="73" ht="30" customHeight="1" spans="1:12">
      <c r="A73" s="38" t="s">
        <v>267</v>
      </c>
      <c r="B73" s="39" t="s">
        <v>268</v>
      </c>
      <c r="C73" s="40" t="s">
        <v>269</v>
      </c>
      <c r="D73" s="40" t="s">
        <v>270</v>
      </c>
      <c r="E73" s="36" t="s">
        <v>57</v>
      </c>
      <c r="F73" s="37"/>
      <c r="G73" s="42">
        <v>71</v>
      </c>
      <c r="H73" s="41">
        <f t="shared" si="5"/>
        <v>71</v>
      </c>
      <c r="I73" s="56">
        <f t="shared" si="3"/>
        <v>0</v>
      </c>
      <c r="J73" s="54">
        <f>ROUND(H73*报价汇总表11!$C$8,2)</f>
        <v>0</v>
      </c>
      <c r="K73" s="56"/>
      <c r="L73" s="53"/>
    </row>
    <row r="74" ht="20.1" customHeight="1" spans="1:12">
      <c r="A74" s="38" t="s">
        <v>271</v>
      </c>
      <c r="B74" s="39" t="s">
        <v>272</v>
      </c>
      <c r="C74" s="40" t="s">
        <v>273</v>
      </c>
      <c r="D74" s="40"/>
      <c r="E74" s="36" t="s">
        <v>33</v>
      </c>
      <c r="F74" s="37">
        <v>2000</v>
      </c>
      <c r="G74" s="42">
        <v>0</v>
      </c>
      <c r="H74" s="41">
        <f t="shared" si="5"/>
        <v>0</v>
      </c>
      <c r="I74" s="56">
        <f t="shared" si="3"/>
        <v>0</v>
      </c>
      <c r="J74" s="57"/>
      <c r="K74" s="56">
        <f t="shared" si="4"/>
        <v>0</v>
      </c>
      <c r="L74" s="53"/>
    </row>
    <row r="75" ht="20.1" customHeight="1" spans="1:12">
      <c r="A75" s="38" t="s">
        <v>274</v>
      </c>
      <c r="B75" s="39" t="s">
        <v>275</v>
      </c>
      <c r="C75" s="40" t="s">
        <v>276</v>
      </c>
      <c r="D75" s="40"/>
      <c r="E75" s="36" t="s">
        <v>33</v>
      </c>
      <c r="F75" s="37"/>
      <c r="G75" s="42">
        <v>0</v>
      </c>
      <c r="H75" s="41">
        <f t="shared" si="5"/>
        <v>0</v>
      </c>
      <c r="I75" s="56">
        <f t="shared" si="3"/>
        <v>0</v>
      </c>
      <c r="J75" s="54">
        <f>ROUND(H75*报价汇总表11!$C$8,2)</f>
        <v>0</v>
      </c>
      <c r="K75" s="56"/>
      <c r="L75" s="53"/>
    </row>
    <row r="76" ht="39.95" customHeight="1" spans="1:12">
      <c r="A76" s="38" t="s">
        <v>45</v>
      </c>
      <c r="B76" s="39" t="s">
        <v>277</v>
      </c>
      <c r="C76" s="40" t="s">
        <v>278</v>
      </c>
      <c r="D76" s="40" t="s">
        <v>279</v>
      </c>
      <c r="E76" s="36" t="s">
        <v>57</v>
      </c>
      <c r="F76" s="37"/>
      <c r="G76" s="42">
        <v>123.29</v>
      </c>
      <c r="H76" s="41">
        <f t="shared" si="5"/>
        <v>123.29</v>
      </c>
      <c r="I76" s="56">
        <f t="shared" si="3"/>
        <v>0</v>
      </c>
      <c r="J76" s="54">
        <f>ROUND(H76*报价汇总表11!$C$8,2)</f>
        <v>0</v>
      </c>
      <c r="K76" s="56"/>
      <c r="L76" s="53"/>
    </row>
    <row r="77" ht="30" customHeight="1" spans="1:12">
      <c r="A77" s="38" t="s">
        <v>49</v>
      </c>
      <c r="B77" s="39" t="s">
        <v>280</v>
      </c>
      <c r="C77" s="40" t="s">
        <v>281</v>
      </c>
      <c r="D77" s="40" t="s">
        <v>282</v>
      </c>
      <c r="E77" s="36" t="s">
        <v>57</v>
      </c>
      <c r="F77" s="37"/>
      <c r="G77" s="42">
        <v>218.02</v>
      </c>
      <c r="H77" s="41">
        <f t="shared" si="5"/>
        <v>218.02</v>
      </c>
      <c r="I77" s="56">
        <f t="shared" si="3"/>
        <v>0</v>
      </c>
      <c r="J77" s="54">
        <f>ROUND(H77*报价汇总表11!$C$8,2)</f>
        <v>0</v>
      </c>
      <c r="K77" s="56"/>
      <c r="L77" s="53"/>
    </row>
    <row r="78" ht="30" customHeight="1" spans="1:12">
      <c r="A78" s="38" t="s">
        <v>190</v>
      </c>
      <c r="B78" s="39" t="s">
        <v>283</v>
      </c>
      <c r="C78" s="40" t="s">
        <v>284</v>
      </c>
      <c r="D78" s="40" t="s">
        <v>282</v>
      </c>
      <c r="E78" s="36" t="s">
        <v>57</v>
      </c>
      <c r="F78" s="37"/>
      <c r="G78" s="42">
        <v>138.85</v>
      </c>
      <c r="H78" s="41">
        <f t="shared" si="5"/>
        <v>138.85</v>
      </c>
      <c r="I78" s="56">
        <f t="shared" si="3"/>
        <v>0</v>
      </c>
      <c r="J78" s="54">
        <f>ROUND(H78*报价汇总表11!$C$8,2)</f>
        <v>0</v>
      </c>
      <c r="K78" s="56"/>
      <c r="L78" s="53"/>
    </row>
    <row r="79" ht="39.95" customHeight="1" spans="1:12">
      <c r="A79" s="38" t="s">
        <v>285</v>
      </c>
      <c r="B79" s="39" t="s">
        <v>286</v>
      </c>
      <c r="C79" s="40" t="s">
        <v>287</v>
      </c>
      <c r="D79" s="40" t="s">
        <v>288</v>
      </c>
      <c r="E79" s="36" t="s">
        <v>57</v>
      </c>
      <c r="F79" s="37"/>
      <c r="G79" s="42">
        <v>82.05</v>
      </c>
      <c r="H79" s="41">
        <f t="shared" si="5"/>
        <v>82.05</v>
      </c>
      <c r="I79" s="56">
        <f t="shared" si="3"/>
        <v>0</v>
      </c>
      <c r="J79" s="54">
        <f>ROUND(H79*报价汇总表11!$C$8,2)</f>
        <v>0</v>
      </c>
      <c r="K79" s="56"/>
      <c r="L79" s="53"/>
    </row>
    <row r="80" ht="60" customHeight="1" spans="1:12">
      <c r="A80" s="38" t="s">
        <v>289</v>
      </c>
      <c r="B80" s="39" t="s">
        <v>290</v>
      </c>
      <c r="C80" s="40" t="s">
        <v>291</v>
      </c>
      <c r="D80" s="40" t="s">
        <v>292</v>
      </c>
      <c r="E80" s="36" t="s">
        <v>41</v>
      </c>
      <c r="F80" s="37"/>
      <c r="G80" s="42">
        <v>11.76</v>
      </c>
      <c r="H80" s="41">
        <f t="shared" si="5"/>
        <v>11.76</v>
      </c>
      <c r="I80" s="56">
        <f t="shared" si="3"/>
        <v>0</v>
      </c>
      <c r="J80" s="54">
        <f>ROUND(H80*报价汇总表11!$C$8,2)</f>
        <v>0</v>
      </c>
      <c r="K80" s="56"/>
      <c r="L80" s="53"/>
    </row>
    <row r="81" ht="20.1" customHeight="1" spans="1:12">
      <c r="A81" s="38" t="s">
        <v>293</v>
      </c>
      <c r="B81" s="39" t="s">
        <v>294</v>
      </c>
      <c r="C81" s="40" t="s">
        <v>295</v>
      </c>
      <c r="D81" s="40"/>
      <c r="E81" s="36" t="s">
        <v>33</v>
      </c>
      <c r="F81" s="37"/>
      <c r="G81" s="42">
        <v>0</v>
      </c>
      <c r="H81" s="41">
        <f t="shared" si="5"/>
        <v>0</v>
      </c>
      <c r="I81" s="56">
        <f t="shared" si="3"/>
        <v>0</v>
      </c>
      <c r="J81" s="54">
        <f>ROUND(H81*报价汇总表11!$C$8,2)</f>
        <v>0</v>
      </c>
      <c r="K81" s="56"/>
      <c r="L81" s="53"/>
    </row>
    <row r="82" ht="30" customHeight="1" spans="1:12">
      <c r="A82" s="38" t="s">
        <v>45</v>
      </c>
      <c r="B82" s="39" t="s">
        <v>296</v>
      </c>
      <c r="C82" s="40" t="s">
        <v>297</v>
      </c>
      <c r="D82" s="40" t="s">
        <v>298</v>
      </c>
      <c r="E82" s="36" t="s">
        <v>299</v>
      </c>
      <c r="F82" s="37"/>
      <c r="G82" s="42">
        <v>490.6</v>
      </c>
      <c r="H82" s="41">
        <f t="shared" si="5"/>
        <v>490.6</v>
      </c>
      <c r="I82" s="56">
        <f t="shared" si="3"/>
        <v>0</v>
      </c>
      <c r="J82" s="54">
        <f>ROUND(H82*报价汇总表11!$C$8,2)</f>
        <v>0</v>
      </c>
      <c r="K82" s="56"/>
      <c r="L82" s="53"/>
    </row>
    <row r="83" ht="50.1" customHeight="1" spans="1:12">
      <c r="A83" s="38" t="s">
        <v>49</v>
      </c>
      <c r="B83" s="39" t="s">
        <v>300</v>
      </c>
      <c r="C83" s="40" t="s">
        <v>301</v>
      </c>
      <c r="D83" s="40" t="s">
        <v>298</v>
      </c>
      <c r="E83" s="36" t="s">
        <v>299</v>
      </c>
      <c r="F83" s="37"/>
      <c r="G83" s="42">
        <v>679.77</v>
      </c>
      <c r="H83" s="41">
        <f t="shared" si="5"/>
        <v>679.77</v>
      </c>
      <c r="I83" s="56">
        <f t="shared" si="3"/>
        <v>0</v>
      </c>
      <c r="J83" s="54">
        <f>ROUND(H83*报价汇总表11!$C$8,2)</f>
        <v>0</v>
      </c>
      <c r="K83" s="56"/>
      <c r="L83" s="53"/>
    </row>
    <row r="84" ht="20.1" customHeight="1" spans="1:12">
      <c r="A84" s="38" t="s">
        <v>190</v>
      </c>
      <c r="B84" s="39" t="s">
        <v>302</v>
      </c>
      <c r="C84" s="40" t="s">
        <v>303</v>
      </c>
      <c r="D84" s="40"/>
      <c r="E84" s="36" t="s">
        <v>57</v>
      </c>
      <c r="F84" s="37"/>
      <c r="G84" s="42">
        <v>1443.9</v>
      </c>
      <c r="H84" s="41">
        <f t="shared" si="5"/>
        <v>1443.9</v>
      </c>
      <c r="I84" s="56">
        <f t="shared" si="3"/>
        <v>0</v>
      </c>
      <c r="J84" s="54">
        <f>ROUND(H84*报价汇总表11!$C$8,2)</f>
        <v>0</v>
      </c>
      <c r="K84" s="56"/>
      <c r="L84" s="53"/>
    </row>
    <row r="85" ht="30" customHeight="1" spans="1:12">
      <c r="A85" s="38" t="s">
        <v>304</v>
      </c>
      <c r="B85" s="39" t="s">
        <v>305</v>
      </c>
      <c r="C85" s="40" t="s">
        <v>306</v>
      </c>
      <c r="D85" s="40" t="s">
        <v>298</v>
      </c>
      <c r="E85" s="36" t="s">
        <v>299</v>
      </c>
      <c r="F85" s="37"/>
      <c r="G85" s="42">
        <v>400.8</v>
      </c>
      <c r="H85" s="41">
        <f t="shared" si="5"/>
        <v>400.8</v>
      </c>
      <c r="I85" s="56">
        <f t="shared" si="3"/>
        <v>0</v>
      </c>
      <c r="J85" s="54">
        <f>ROUND(H85*报价汇总表11!$C$8,2)</f>
        <v>0</v>
      </c>
      <c r="K85" s="56"/>
      <c r="L85" s="53"/>
    </row>
    <row r="86" ht="30" customHeight="1" spans="1:12">
      <c r="A86" s="38" t="s">
        <v>307</v>
      </c>
      <c r="B86" s="39" t="s">
        <v>308</v>
      </c>
      <c r="C86" s="40" t="s">
        <v>309</v>
      </c>
      <c r="D86" s="40" t="s">
        <v>298</v>
      </c>
      <c r="E86" s="36" t="s">
        <v>299</v>
      </c>
      <c r="F86" s="37"/>
      <c r="G86" s="42">
        <v>433.3</v>
      </c>
      <c r="H86" s="41">
        <f t="shared" si="5"/>
        <v>433.3</v>
      </c>
      <c r="I86" s="56">
        <f t="shared" si="3"/>
        <v>0</v>
      </c>
      <c r="J86" s="54">
        <f>ROUND(H86*报价汇总表11!$C$8,2)</f>
        <v>0</v>
      </c>
      <c r="K86" s="56"/>
      <c r="L86" s="53"/>
    </row>
    <row r="87" ht="30" customHeight="1" spans="1:12">
      <c r="A87" s="38" t="s">
        <v>310</v>
      </c>
      <c r="B87" s="39" t="s">
        <v>311</v>
      </c>
      <c r="C87" s="40" t="s">
        <v>312</v>
      </c>
      <c r="D87" s="40" t="s">
        <v>298</v>
      </c>
      <c r="E87" s="36" t="s">
        <v>299</v>
      </c>
      <c r="F87" s="37"/>
      <c r="G87" s="42">
        <v>466.9</v>
      </c>
      <c r="H87" s="41">
        <f t="shared" si="5"/>
        <v>466.9</v>
      </c>
      <c r="I87" s="56">
        <f t="shared" si="3"/>
        <v>0</v>
      </c>
      <c r="J87" s="54">
        <f>ROUND(H87*报价汇总表11!$C$8,2)</f>
        <v>0</v>
      </c>
      <c r="K87" s="56"/>
      <c r="L87" s="53"/>
    </row>
    <row r="88" ht="20.1" customHeight="1" spans="1:12">
      <c r="A88" s="38" t="s">
        <v>313</v>
      </c>
      <c r="B88" s="39" t="s">
        <v>305</v>
      </c>
      <c r="C88" s="40" t="s">
        <v>314</v>
      </c>
      <c r="D88" s="40"/>
      <c r="E88" s="36" t="s">
        <v>33</v>
      </c>
      <c r="F88" s="37"/>
      <c r="G88" s="42">
        <v>0</v>
      </c>
      <c r="H88" s="41">
        <f t="shared" si="5"/>
        <v>0</v>
      </c>
      <c r="I88" s="56">
        <f t="shared" si="3"/>
        <v>0</v>
      </c>
      <c r="J88" s="54">
        <f>ROUND(H88*报价汇总表11!$C$8,2)</f>
        <v>0</v>
      </c>
      <c r="K88" s="56"/>
      <c r="L88" s="53"/>
    </row>
    <row r="89" ht="20.1" customHeight="1" spans="1:12">
      <c r="A89" s="38" t="s">
        <v>45</v>
      </c>
      <c r="B89" s="39" t="s">
        <v>315</v>
      </c>
      <c r="C89" s="40" t="s">
        <v>316</v>
      </c>
      <c r="D89" s="40"/>
      <c r="E89" s="36" t="s">
        <v>33</v>
      </c>
      <c r="F89" s="37"/>
      <c r="G89" s="42">
        <v>0</v>
      </c>
      <c r="H89" s="41">
        <f t="shared" si="5"/>
        <v>0</v>
      </c>
      <c r="I89" s="56">
        <f t="shared" si="3"/>
        <v>0</v>
      </c>
      <c r="J89" s="54">
        <f>ROUND(H89*报价汇总表11!$C$8,2)</f>
        <v>0</v>
      </c>
      <c r="K89" s="56"/>
      <c r="L89" s="53"/>
    </row>
    <row r="90" ht="50.1" customHeight="1" spans="1:12">
      <c r="A90" s="38" t="s">
        <v>61</v>
      </c>
      <c r="B90" s="39" t="s">
        <v>317</v>
      </c>
      <c r="C90" s="40" t="s">
        <v>318</v>
      </c>
      <c r="D90" s="40" t="s">
        <v>319</v>
      </c>
      <c r="E90" s="36" t="s">
        <v>299</v>
      </c>
      <c r="F90" s="37">
        <v>150</v>
      </c>
      <c r="G90" s="42">
        <v>434.62</v>
      </c>
      <c r="H90" s="41">
        <f t="shared" si="5"/>
        <v>434.62</v>
      </c>
      <c r="I90" s="56">
        <f t="shared" si="3"/>
        <v>65193</v>
      </c>
      <c r="J90" s="57"/>
      <c r="K90" s="56">
        <f t="shared" si="4"/>
        <v>0</v>
      </c>
      <c r="L90" s="53"/>
    </row>
    <row r="91" ht="50.1" customHeight="1" spans="1:12">
      <c r="A91" s="38" t="s">
        <v>66</v>
      </c>
      <c r="B91" s="39" t="s">
        <v>320</v>
      </c>
      <c r="C91" s="40" t="s">
        <v>321</v>
      </c>
      <c r="D91" s="40" t="s">
        <v>322</v>
      </c>
      <c r="E91" s="36" t="s">
        <v>299</v>
      </c>
      <c r="F91" s="37">
        <v>200</v>
      </c>
      <c r="G91" s="42">
        <v>449.34</v>
      </c>
      <c r="H91" s="41">
        <f t="shared" si="5"/>
        <v>449.34</v>
      </c>
      <c r="I91" s="56">
        <f t="shared" si="3"/>
        <v>89868</v>
      </c>
      <c r="J91" s="57"/>
      <c r="K91" s="56">
        <f t="shared" si="4"/>
        <v>0</v>
      </c>
      <c r="L91" s="53"/>
    </row>
    <row r="92" ht="39.95" customHeight="1" spans="1:12">
      <c r="A92" s="38" t="s">
        <v>323</v>
      </c>
      <c r="B92" s="39" t="s">
        <v>324</v>
      </c>
      <c r="C92" s="40" t="s">
        <v>325</v>
      </c>
      <c r="D92" s="40" t="s">
        <v>326</v>
      </c>
      <c r="E92" s="36" t="s">
        <v>57</v>
      </c>
      <c r="F92" s="37">
        <v>150</v>
      </c>
      <c r="G92" s="42">
        <v>433.5</v>
      </c>
      <c r="H92" s="41">
        <f t="shared" si="5"/>
        <v>433.5</v>
      </c>
      <c r="I92" s="56">
        <f t="shared" si="3"/>
        <v>65025</v>
      </c>
      <c r="J92" s="57"/>
      <c r="K92" s="56">
        <f t="shared" si="4"/>
        <v>0</v>
      </c>
      <c r="L92" s="53"/>
    </row>
    <row r="93" ht="39.95" customHeight="1" spans="1:12">
      <c r="A93" s="38" t="s">
        <v>327</v>
      </c>
      <c r="B93" s="39" t="s">
        <v>328</v>
      </c>
      <c r="C93" s="40" t="s">
        <v>329</v>
      </c>
      <c r="D93" s="40" t="s">
        <v>326</v>
      </c>
      <c r="E93" s="36" t="s">
        <v>57</v>
      </c>
      <c r="F93" s="37">
        <v>150</v>
      </c>
      <c r="G93" s="42">
        <v>416.9</v>
      </c>
      <c r="H93" s="41">
        <f t="shared" si="5"/>
        <v>416.9</v>
      </c>
      <c r="I93" s="56">
        <f t="shared" si="3"/>
        <v>62535</v>
      </c>
      <c r="J93" s="57"/>
      <c r="K93" s="56">
        <f t="shared" si="4"/>
        <v>0</v>
      </c>
      <c r="L93" s="53"/>
    </row>
    <row r="94" ht="60" customHeight="1" spans="1:12">
      <c r="A94" s="38" t="s">
        <v>49</v>
      </c>
      <c r="B94" s="39" t="s">
        <v>330</v>
      </c>
      <c r="C94" s="40" t="s">
        <v>331</v>
      </c>
      <c r="D94" s="40" t="s">
        <v>332</v>
      </c>
      <c r="E94" s="36" t="s">
        <v>41</v>
      </c>
      <c r="F94" s="37">
        <v>500</v>
      </c>
      <c r="G94" s="42">
        <v>7.89</v>
      </c>
      <c r="H94" s="41">
        <f t="shared" si="5"/>
        <v>7.89</v>
      </c>
      <c r="I94" s="56">
        <f t="shared" si="3"/>
        <v>3945</v>
      </c>
      <c r="J94" s="57"/>
      <c r="K94" s="56">
        <f t="shared" si="4"/>
        <v>0</v>
      </c>
      <c r="L94" s="53"/>
    </row>
    <row r="95" ht="60" customHeight="1" spans="1:12">
      <c r="A95" s="38" t="s">
        <v>190</v>
      </c>
      <c r="B95" s="39" t="s">
        <v>333</v>
      </c>
      <c r="C95" s="40" t="s">
        <v>334</v>
      </c>
      <c r="D95" s="40" t="s">
        <v>332</v>
      </c>
      <c r="E95" s="36" t="s">
        <v>41</v>
      </c>
      <c r="F95" s="37">
        <v>200</v>
      </c>
      <c r="G95" s="42">
        <v>11.42</v>
      </c>
      <c r="H95" s="41">
        <f t="shared" si="5"/>
        <v>11.42</v>
      </c>
      <c r="I95" s="56">
        <f t="shared" si="3"/>
        <v>2284</v>
      </c>
      <c r="J95" s="57"/>
      <c r="K95" s="56">
        <f t="shared" si="4"/>
        <v>0</v>
      </c>
      <c r="L95" s="53"/>
    </row>
    <row r="96" ht="60" customHeight="1" spans="1:12">
      <c r="A96" s="38" t="s">
        <v>285</v>
      </c>
      <c r="B96" s="39" t="s">
        <v>335</v>
      </c>
      <c r="C96" s="40" t="s">
        <v>336</v>
      </c>
      <c r="D96" s="40" t="s">
        <v>332</v>
      </c>
      <c r="E96" s="36" t="s">
        <v>41</v>
      </c>
      <c r="F96" s="37">
        <v>200</v>
      </c>
      <c r="G96" s="42">
        <v>26.54</v>
      </c>
      <c r="H96" s="41">
        <f t="shared" si="5"/>
        <v>26.54</v>
      </c>
      <c r="I96" s="56">
        <f t="shared" si="3"/>
        <v>5308</v>
      </c>
      <c r="J96" s="57"/>
      <c r="K96" s="56">
        <f t="shared" si="4"/>
        <v>0</v>
      </c>
      <c r="L96" s="53"/>
    </row>
    <row r="97" ht="39.95" customHeight="1" spans="1:12">
      <c r="A97" s="38" t="s">
        <v>337</v>
      </c>
      <c r="B97" s="39" t="s">
        <v>308</v>
      </c>
      <c r="C97" s="40" t="s">
        <v>338</v>
      </c>
      <c r="D97" s="40" t="s">
        <v>339</v>
      </c>
      <c r="E97" s="36" t="s">
        <v>88</v>
      </c>
      <c r="F97" s="37">
        <v>300</v>
      </c>
      <c r="G97" s="42">
        <v>60.7286707232</v>
      </c>
      <c r="H97" s="41">
        <f t="shared" si="5"/>
        <v>60.73</v>
      </c>
      <c r="I97" s="56">
        <f t="shared" si="3"/>
        <v>18219</v>
      </c>
      <c r="J97" s="57"/>
      <c r="K97" s="56">
        <f t="shared" si="4"/>
        <v>0</v>
      </c>
      <c r="L97" s="53" t="s">
        <v>340</v>
      </c>
    </row>
    <row r="98" ht="39.95" customHeight="1" spans="1:12">
      <c r="A98" s="38" t="s">
        <v>341</v>
      </c>
      <c r="B98" s="39" t="s">
        <v>311</v>
      </c>
      <c r="C98" s="40" t="s">
        <v>342</v>
      </c>
      <c r="D98" s="40" t="s">
        <v>339</v>
      </c>
      <c r="E98" s="36" t="s">
        <v>88</v>
      </c>
      <c r="F98" s="37">
        <v>50</v>
      </c>
      <c r="G98" s="42">
        <v>60.728490848</v>
      </c>
      <c r="H98" s="41">
        <f t="shared" si="5"/>
        <v>60.73</v>
      </c>
      <c r="I98" s="56">
        <f t="shared" si="3"/>
        <v>3037</v>
      </c>
      <c r="J98" s="57"/>
      <c r="K98" s="56">
        <f t="shared" si="4"/>
        <v>0</v>
      </c>
      <c r="L98" s="53" t="s">
        <v>340</v>
      </c>
    </row>
    <row r="99" ht="39.95" customHeight="1" spans="1:12">
      <c r="A99" s="38" t="s">
        <v>343</v>
      </c>
      <c r="B99" s="39" t="s">
        <v>344</v>
      </c>
      <c r="C99" s="40" t="s">
        <v>345</v>
      </c>
      <c r="D99" s="40" t="s">
        <v>339</v>
      </c>
      <c r="E99" s="36" t="s">
        <v>88</v>
      </c>
      <c r="F99" s="37">
        <v>50</v>
      </c>
      <c r="G99" s="42">
        <v>60.728536796</v>
      </c>
      <c r="H99" s="41">
        <f t="shared" si="5"/>
        <v>60.73</v>
      </c>
      <c r="I99" s="56">
        <f t="shared" si="3"/>
        <v>3037</v>
      </c>
      <c r="J99" s="57"/>
      <c r="K99" s="56">
        <f t="shared" si="4"/>
        <v>0</v>
      </c>
      <c r="L99" s="53" t="s">
        <v>340</v>
      </c>
    </row>
    <row r="100" ht="39.95" customHeight="1" spans="1:12">
      <c r="A100" s="38" t="s">
        <v>346</v>
      </c>
      <c r="B100" s="39" t="s">
        <v>347</v>
      </c>
      <c r="C100" s="40" t="s">
        <v>348</v>
      </c>
      <c r="D100" s="40" t="s">
        <v>339</v>
      </c>
      <c r="E100" s="36" t="s">
        <v>88</v>
      </c>
      <c r="F100" s="37">
        <v>50</v>
      </c>
      <c r="G100" s="42">
        <v>60.728570624</v>
      </c>
      <c r="H100" s="41">
        <f t="shared" si="5"/>
        <v>60.73</v>
      </c>
      <c r="I100" s="56">
        <f t="shared" si="3"/>
        <v>3037</v>
      </c>
      <c r="J100" s="57"/>
      <c r="K100" s="56">
        <f t="shared" si="4"/>
        <v>0</v>
      </c>
      <c r="L100" s="53" t="s">
        <v>340</v>
      </c>
    </row>
    <row r="101" ht="20.1" customHeight="1" spans="1:12">
      <c r="A101" s="38" t="s">
        <v>349</v>
      </c>
      <c r="B101" s="39" t="s">
        <v>350</v>
      </c>
      <c r="C101" s="40" t="s">
        <v>351</v>
      </c>
      <c r="D101" s="40"/>
      <c r="E101" s="36" t="s">
        <v>33</v>
      </c>
      <c r="F101" s="37"/>
      <c r="G101" s="42">
        <v>0</v>
      </c>
      <c r="H101" s="41">
        <f t="shared" si="5"/>
        <v>0</v>
      </c>
      <c r="I101" s="56">
        <f t="shared" si="3"/>
        <v>0</v>
      </c>
      <c r="J101" s="54">
        <f>ROUND(H101*报价汇总表11!$C$8,2)</f>
        <v>0</v>
      </c>
      <c r="K101" s="56"/>
      <c r="L101" s="53"/>
    </row>
    <row r="102" ht="20.1" customHeight="1" spans="1:12">
      <c r="A102" s="38" t="s">
        <v>352</v>
      </c>
      <c r="B102" s="39" t="s">
        <v>353</v>
      </c>
      <c r="C102" s="40" t="s">
        <v>354</v>
      </c>
      <c r="D102" s="40"/>
      <c r="E102" s="36" t="s">
        <v>33</v>
      </c>
      <c r="F102" s="37"/>
      <c r="G102" s="42">
        <v>0</v>
      </c>
      <c r="H102" s="41">
        <f t="shared" si="5"/>
        <v>0</v>
      </c>
      <c r="I102" s="56">
        <f t="shared" si="3"/>
        <v>0</v>
      </c>
      <c r="J102" s="54">
        <f>ROUND(H102*报价汇总表11!$C$8,2)</f>
        <v>0</v>
      </c>
      <c r="K102" s="56"/>
      <c r="L102" s="53"/>
    </row>
    <row r="103" ht="20.1" customHeight="1" spans="1:12">
      <c r="A103" s="38" t="s">
        <v>45</v>
      </c>
      <c r="B103" s="39" t="s">
        <v>355</v>
      </c>
      <c r="C103" s="40" t="s">
        <v>356</v>
      </c>
      <c r="D103" s="40" t="s">
        <v>357</v>
      </c>
      <c r="E103" s="36" t="s">
        <v>57</v>
      </c>
      <c r="F103" s="37">
        <v>50</v>
      </c>
      <c r="G103" s="42">
        <v>22.02</v>
      </c>
      <c r="H103" s="41">
        <f t="shared" si="5"/>
        <v>22.02</v>
      </c>
      <c r="I103" s="56">
        <f t="shared" si="3"/>
        <v>1101</v>
      </c>
      <c r="J103" s="57"/>
      <c r="K103" s="56">
        <f t="shared" si="4"/>
        <v>0</v>
      </c>
      <c r="L103" s="53"/>
    </row>
    <row r="104" ht="30" customHeight="1" spans="1:12">
      <c r="A104" s="38" t="s">
        <v>49</v>
      </c>
      <c r="B104" s="39" t="s">
        <v>358</v>
      </c>
      <c r="C104" s="40" t="s">
        <v>359</v>
      </c>
      <c r="D104" s="40"/>
      <c r="E104" s="36" t="s">
        <v>33</v>
      </c>
      <c r="F104" s="37"/>
      <c r="G104" s="42">
        <v>0</v>
      </c>
      <c r="H104" s="41">
        <f t="shared" si="5"/>
        <v>0</v>
      </c>
      <c r="I104" s="56">
        <f t="shared" si="3"/>
        <v>0</v>
      </c>
      <c r="J104" s="54">
        <f>ROUND(H104*报价汇总表11!$C$8,2)</f>
        <v>0</v>
      </c>
      <c r="K104" s="56"/>
      <c r="L104" s="53"/>
    </row>
    <row r="105" ht="69.95" customHeight="1" spans="1:12">
      <c r="A105" s="38" t="s">
        <v>61</v>
      </c>
      <c r="B105" s="39" t="s">
        <v>360</v>
      </c>
      <c r="C105" s="40" t="s">
        <v>361</v>
      </c>
      <c r="D105" s="40" t="s">
        <v>362</v>
      </c>
      <c r="E105" s="36" t="s">
        <v>57</v>
      </c>
      <c r="F105" s="37">
        <v>30</v>
      </c>
      <c r="G105" s="42">
        <v>350.34</v>
      </c>
      <c r="H105" s="41">
        <f t="shared" si="5"/>
        <v>350.34</v>
      </c>
      <c r="I105" s="56">
        <f t="shared" si="3"/>
        <v>10510</v>
      </c>
      <c r="J105" s="57"/>
      <c r="K105" s="56">
        <f t="shared" si="4"/>
        <v>0</v>
      </c>
      <c r="L105" s="53"/>
    </row>
    <row r="106" ht="69.95" customHeight="1" spans="1:12">
      <c r="A106" s="38" t="s">
        <v>66</v>
      </c>
      <c r="B106" s="39" t="s">
        <v>363</v>
      </c>
      <c r="C106" s="40" t="s">
        <v>364</v>
      </c>
      <c r="D106" s="40" t="s">
        <v>362</v>
      </c>
      <c r="E106" s="36" t="s">
        <v>57</v>
      </c>
      <c r="F106" s="37">
        <v>30</v>
      </c>
      <c r="G106" s="42">
        <v>355.66</v>
      </c>
      <c r="H106" s="41">
        <f t="shared" si="5"/>
        <v>355.66</v>
      </c>
      <c r="I106" s="56">
        <f t="shared" si="3"/>
        <v>10670</v>
      </c>
      <c r="J106" s="57"/>
      <c r="K106" s="56">
        <f t="shared" si="4"/>
        <v>0</v>
      </c>
      <c r="L106" s="53"/>
    </row>
    <row r="107" ht="20.1" customHeight="1" spans="1:12">
      <c r="A107" s="38" t="s">
        <v>190</v>
      </c>
      <c r="B107" s="39" t="s">
        <v>365</v>
      </c>
      <c r="C107" s="40" t="s">
        <v>366</v>
      </c>
      <c r="D107" s="40"/>
      <c r="E107" s="36" t="s">
        <v>33</v>
      </c>
      <c r="F107" s="37"/>
      <c r="G107" s="42">
        <v>0</v>
      </c>
      <c r="H107" s="41">
        <f t="shared" si="5"/>
        <v>0</v>
      </c>
      <c r="I107" s="56">
        <f t="shared" si="3"/>
        <v>0</v>
      </c>
      <c r="J107" s="54">
        <f>ROUND(H107*报价汇总表11!$C$8,2)</f>
        <v>0</v>
      </c>
      <c r="K107" s="56"/>
      <c r="L107" s="53"/>
    </row>
    <row r="108" ht="50.1" customHeight="1" spans="1:12">
      <c r="A108" s="38" t="s">
        <v>61</v>
      </c>
      <c r="B108" s="39" t="s">
        <v>367</v>
      </c>
      <c r="C108" s="40" t="s">
        <v>368</v>
      </c>
      <c r="D108" s="40" t="s">
        <v>369</v>
      </c>
      <c r="E108" s="36" t="s">
        <v>57</v>
      </c>
      <c r="F108" s="37">
        <v>30</v>
      </c>
      <c r="G108" s="42">
        <v>222.3258727552</v>
      </c>
      <c r="H108" s="41">
        <f t="shared" si="5"/>
        <v>222.33</v>
      </c>
      <c r="I108" s="56">
        <f t="shared" si="3"/>
        <v>6670</v>
      </c>
      <c r="J108" s="57"/>
      <c r="K108" s="56">
        <f t="shared" si="4"/>
        <v>0</v>
      </c>
      <c r="L108" s="53" t="s">
        <v>117</v>
      </c>
    </row>
    <row r="109" ht="50.1" customHeight="1" spans="1:12">
      <c r="A109" s="38" t="s">
        <v>66</v>
      </c>
      <c r="B109" s="39" t="s">
        <v>370</v>
      </c>
      <c r="C109" s="40" t="s">
        <v>371</v>
      </c>
      <c r="D109" s="40" t="s">
        <v>369</v>
      </c>
      <c r="E109" s="36" t="s">
        <v>57</v>
      </c>
      <c r="F109" s="37">
        <v>30</v>
      </c>
      <c r="G109" s="42">
        <v>222.325242324</v>
      </c>
      <c r="H109" s="41">
        <f t="shared" si="5"/>
        <v>222.33</v>
      </c>
      <c r="I109" s="56">
        <f t="shared" si="3"/>
        <v>6670</v>
      </c>
      <c r="J109" s="57"/>
      <c r="K109" s="56">
        <f t="shared" si="4"/>
        <v>0</v>
      </c>
      <c r="L109" s="53" t="s">
        <v>113</v>
      </c>
    </row>
    <row r="110" ht="50.1" customHeight="1" spans="1:12">
      <c r="A110" s="38" t="s">
        <v>372</v>
      </c>
      <c r="B110" s="39" t="s">
        <v>373</v>
      </c>
      <c r="C110" s="40" t="s">
        <v>374</v>
      </c>
      <c r="D110" s="40" t="s">
        <v>369</v>
      </c>
      <c r="E110" s="36" t="s">
        <v>57</v>
      </c>
      <c r="F110" s="37">
        <v>30</v>
      </c>
      <c r="G110" s="42">
        <v>222.3260176405</v>
      </c>
      <c r="H110" s="41">
        <f t="shared" si="5"/>
        <v>222.33</v>
      </c>
      <c r="I110" s="56">
        <f t="shared" si="3"/>
        <v>6670</v>
      </c>
      <c r="J110" s="57"/>
      <c r="K110" s="56">
        <f t="shared" si="4"/>
        <v>0</v>
      </c>
      <c r="L110" s="53" t="s">
        <v>375</v>
      </c>
    </row>
    <row r="111" ht="30" customHeight="1" spans="1:12">
      <c r="A111" s="38" t="s">
        <v>376</v>
      </c>
      <c r="B111" s="39" t="s">
        <v>377</v>
      </c>
      <c r="C111" s="40" t="s">
        <v>378</v>
      </c>
      <c r="D111" s="40" t="s">
        <v>379</v>
      </c>
      <c r="E111" s="36" t="s">
        <v>168</v>
      </c>
      <c r="F111" s="37">
        <v>3000</v>
      </c>
      <c r="G111" s="42">
        <v>0.86129161</v>
      </c>
      <c r="H111" s="41">
        <f t="shared" si="5"/>
        <v>0.86</v>
      </c>
      <c r="I111" s="56">
        <f t="shared" si="3"/>
        <v>2580</v>
      </c>
      <c r="J111" s="57"/>
      <c r="K111" s="56">
        <f t="shared" si="4"/>
        <v>0</v>
      </c>
      <c r="L111" s="53" t="s">
        <v>380</v>
      </c>
    </row>
    <row r="112" ht="50.1" customHeight="1" spans="1:12">
      <c r="A112" s="38" t="s">
        <v>381</v>
      </c>
      <c r="B112" s="39" t="s">
        <v>382</v>
      </c>
      <c r="C112" s="40" t="s">
        <v>383</v>
      </c>
      <c r="D112" s="40" t="s">
        <v>369</v>
      </c>
      <c r="E112" s="36" t="s">
        <v>57</v>
      </c>
      <c r="F112" s="37"/>
      <c r="G112" s="42">
        <v>222.3265623725</v>
      </c>
      <c r="H112" s="41">
        <f t="shared" si="5"/>
        <v>222.33</v>
      </c>
      <c r="I112" s="56">
        <f t="shared" si="3"/>
        <v>0</v>
      </c>
      <c r="J112" s="54">
        <f>ROUND(H112*报价汇总表11!$C$8,2)</f>
        <v>0</v>
      </c>
      <c r="K112" s="56"/>
      <c r="L112" s="53" t="s">
        <v>384</v>
      </c>
    </row>
    <row r="113" ht="30" customHeight="1" spans="1:12">
      <c r="A113" s="38" t="s">
        <v>285</v>
      </c>
      <c r="B113" s="39" t="s">
        <v>385</v>
      </c>
      <c r="C113" s="40" t="s">
        <v>386</v>
      </c>
      <c r="D113" s="40"/>
      <c r="E113" s="36" t="s">
        <v>33</v>
      </c>
      <c r="F113" s="37"/>
      <c r="G113" s="42">
        <v>0</v>
      </c>
      <c r="H113" s="41">
        <f t="shared" si="5"/>
        <v>0</v>
      </c>
      <c r="I113" s="56">
        <f t="shared" si="3"/>
        <v>0</v>
      </c>
      <c r="J113" s="54">
        <f>ROUND(H113*报价汇总表11!$C$8,2)</f>
        <v>0</v>
      </c>
      <c r="K113" s="56"/>
      <c r="L113" s="53"/>
    </row>
    <row r="114" ht="80.1" customHeight="1" spans="1:12">
      <c r="A114" s="38" t="s">
        <v>61</v>
      </c>
      <c r="B114" s="39" t="s">
        <v>387</v>
      </c>
      <c r="C114" s="40" t="s">
        <v>388</v>
      </c>
      <c r="D114" s="40" t="s">
        <v>389</v>
      </c>
      <c r="E114" s="36" t="s">
        <v>57</v>
      </c>
      <c r="F114" s="37"/>
      <c r="G114" s="42">
        <v>283.095590736</v>
      </c>
      <c r="H114" s="41">
        <f t="shared" si="5"/>
        <v>283.1</v>
      </c>
      <c r="I114" s="56">
        <f t="shared" si="3"/>
        <v>0</v>
      </c>
      <c r="J114" s="54">
        <f>ROUND(H114*报价汇总表11!$C$8,2)</f>
        <v>0</v>
      </c>
      <c r="K114" s="56"/>
      <c r="L114" s="53" t="s">
        <v>117</v>
      </c>
    </row>
    <row r="115" ht="20.1" customHeight="1" spans="1:12">
      <c r="A115" s="38" t="s">
        <v>289</v>
      </c>
      <c r="B115" s="39" t="s">
        <v>390</v>
      </c>
      <c r="C115" s="40" t="s">
        <v>391</v>
      </c>
      <c r="D115" s="40"/>
      <c r="E115" s="36" t="s">
        <v>33</v>
      </c>
      <c r="F115" s="37"/>
      <c r="G115" s="42">
        <v>0</v>
      </c>
      <c r="H115" s="41">
        <f t="shared" si="5"/>
        <v>0</v>
      </c>
      <c r="I115" s="56">
        <f t="shared" si="3"/>
        <v>0</v>
      </c>
      <c r="J115" s="54">
        <f>ROUND(H115*报价汇总表11!$C$8,2)</f>
        <v>0</v>
      </c>
      <c r="K115" s="56"/>
      <c r="L115" s="53"/>
    </row>
    <row r="116" ht="39.95" customHeight="1" spans="1:12">
      <c r="A116" s="38" t="s">
        <v>61</v>
      </c>
      <c r="B116" s="39" t="s">
        <v>392</v>
      </c>
      <c r="C116" s="40" t="s">
        <v>393</v>
      </c>
      <c r="D116" s="40" t="s">
        <v>394</v>
      </c>
      <c r="E116" s="36" t="s">
        <v>57</v>
      </c>
      <c r="F116" s="37">
        <v>20</v>
      </c>
      <c r="G116" s="42">
        <v>240.06365575598</v>
      </c>
      <c r="H116" s="41">
        <f t="shared" si="5"/>
        <v>240.06</v>
      </c>
      <c r="I116" s="56">
        <f t="shared" si="3"/>
        <v>4801</v>
      </c>
      <c r="J116" s="57"/>
      <c r="K116" s="56">
        <f t="shared" si="4"/>
        <v>0</v>
      </c>
      <c r="L116" s="53" t="s">
        <v>117</v>
      </c>
    </row>
    <row r="117" ht="39.95" customHeight="1" spans="1:12">
      <c r="A117" s="38" t="s">
        <v>66</v>
      </c>
      <c r="B117" s="39" t="s">
        <v>395</v>
      </c>
      <c r="C117" s="40" t="s">
        <v>396</v>
      </c>
      <c r="D117" s="40" t="s">
        <v>394</v>
      </c>
      <c r="E117" s="36" t="s">
        <v>57</v>
      </c>
      <c r="F117" s="37">
        <v>20</v>
      </c>
      <c r="G117" s="42">
        <v>345.883955616</v>
      </c>
      <c r="H117" s="41">
        <f t="shared" si="5"/>
        <v>345.88</v>
      </c>
      <c r="I117" s="56">
        <f t="shared" si="3"/>
        <v>6918</v>
      </c>
      <c r="J117" s="57"/>
      <c r="K117" s="56">
        <f t="shared" si="4"/>
        <v>0</v>
      </c>
      <c r="L117" s="53" t="s">
        <v>117</v>
      </c>
    </row>
    <row r="118" ht="30" customHeight="1" spans="1:12">
      <c r="A118" s="38" t="s">
        <v>372</v>
      </c>
      <c r="B118" s="39" t="s">
        <v>397</v>
      </c>
      <c r="C118" s="40" t="s">
        <v>398</v>
      </c>
      <c r="D118" s="40" t="s">
        <v>399</v>
      </c>
      <c r="E118" s="36" t="s">
        <v>168</v>
      </c>
      <c r="F118" s="37">
        <v>2000</v>
      </c>
      <c r="G118" s="42">
        <v>0.9793</v>
      </c>
      <c r="H118" s="41">
        <f t="shared" si="5"/>
        <v>0.98</v>
      </c>
      <c r="I118" s="56">
        <f t="shared" si="3"/>
        <v>1960</v>
      </c>
      <c r="J118" s="57"/>
      <c r="K118" s="56">
        <f t="shared" si="4"/>
        <v>0</v>
      </c>
      <c r="L118" s="53" t="s">
        <v>400</v>
      </c>
    </row>
    <row r="119" ht="39.95" customHeight="1" spans="1:12">
      <c r="A119" s="38" t="s">
        <v>376</v>
      </c>
      <c r="B119" s="39" t="s">
        <v>401</v>
      </c>
      <c r="C119" s="40" t="s">
        <v>402</v>
      </c>
      <c r="D119" s="40" t="s">
        <v>394</v>
      </c>
      <c r="E119" s="36" t="s">
        <v>57</v>
      </c>
      <c r="F119" s="37">
        <v>50</v>
      </c>
      <c r="G119" s="42">
        <v>240.06028</v>
      </c>
      <c r="H119" s="41">
        <f t="shared" si="5"/>
        <v>240.06</v>
      </c>
      <c r="I119" s="56">
        <f t="shared" si="3"/>
        <v>12003</v>
      </c>
      <c r="J119" s="57"/>
      <c r="K119" s="56">
        <f t="shared" si="4"/>
        <v>0</v>
      </c>
      <c r="L119" s="53" t="s">
        <v>375</v>
      </c>
    </row>
    <row r="120" ht="39.95" customHeight="1" spans="1:12">
      <c r="A120" s="38" t="s">
        <v>403</v>
      </c>
      <c r="B120" s="39" t="s">
        <v>404</v>
      </c>
      <c r="C120" s="40" t="s">
        <v>405</v>
      </c>
      <c r="D120" s="40" t="s">
        <v>394</v>
      </c>
      <c r="E120" s="36" t="s">
        <v>57</v>
      </c>
      <c r="F120" s="37">
        <v>20</v>
      </c>
      <c r="G120" s="42">
        <v>345.8789717576</v>
      </c>
      <c r="H120" s="41">
        <f t="shared" si="5"/>
        <v>345.88</v>
      </c>
      <c r="I120" s="56">
        <f t="shared" si="3"/>
        <v>6918</v>
      </c>
      <c r="J120" s="57"/>
      <c r="K120" s="56">
        <f t="shared" si="4"/>
        <v>0</v>
      </c>
      <c r="L120" s="53" t="s">
        <v>375</v>
      </c>
    </row>
    <row r="121" ht="30" customHeight="1" spans="1:12">
      <c r="A121" s="38" t="s">
        <v>406</v>
      </c>
      <c r="B121" s="39" t="s">
        <v>407</v>
      </c>
      <c r="C121" s="40" t="s">
        <v>408</v>
      </c>
      <c r="D121" s="40" t="s">
        <v>409</v>
      </c>
      <c r="E121" s="36" t="s">
        <v>410</v>
      </c>
      <c r="F121" s="37">
        <v>20</v>
      </c>
      <c r="G121" s="42">
        <v>25.62</v>
      </c>
      <c r="H121" s="41">
        <f t="shared" si="5"/>
        <v>25.62</v>
      </c>
      <c r="I121" s="56">
        <f t="shared" si="3"/>
        <v>512</v>
      </c>
      <c r="J121" s="57"/>
      <c r="K121" s="56">
        <f t="shared" si="4"/>
        <v>0</v>
      </c>
      <c r="L121" s="53"/>
    </row>
    <row r="122" ht="39.95" customHeight="1" spans="1:12">
      <c r="A122" s="38" t="s">
        <v>411</v>
      </c>
      <c r="B122" s="39" t="s">
        <v>412</v>
      </c>
      <c r="C122" s="40" t="s">
        <v>413</v>
      </c>
      <c r="D122" s="40" t="s">
        <v>414</v>
      </c>
      <c r="E122" s="36" t="s">
        <v>57</v>
      </c>
      <c r="F122" s="37"/>
      <c r="G122" s="42">
        <v>45.38</v>
      </c>
      <c r="H122" s="41">
        <f t="shared" si="5"/>
        <v>45.38</v>
      </c>
      <c r="I122" s="56">
        <f t="shared" si="3"/>
        <v>0</v>
      </c>
      <c r="J122" s="54">
        <f>ROUND(H122*报价汇总表11!$C$8,2)</f>
        <v>0</v>
      </c>
      <c r="K122" s="56"/>
      <c r="L122" s="53"/>
    </row>
    <row r="123" ht="30" customHeight="1" spans="1:12">
      <c r="A123" s="38" t="s">
        <v>415</v>
      </c>
      <c r="B123" s="39" t="s">
        <v>416</v>
      </c>
      <c r="C123" s="40" t="s">
        <v>417</v>
      </c>
      <c r="D123" s="40" t="s">
        <v>418</v>
      </c>
      <c r="E123" s="36" t="s">
        <v>410</v>
      </c>
      <c r="F123" s="37"/>
      <c r="G123" s="42">
        <v>85.78</v>
      </c>
      <c r="H123" s="41">
        <f t="shared" si="5"/>
        <v>85.78</v>
      </c>
      <c r="I123" s="56">
        <f t="shared" si="3"/>
        <v>0</v>
      </c>
      <c r="J123" s="54">
        <f>ROUND(H123*报价汇总表11!$C$8,2)</f>
        <v>0</v>
      </c>
      <c r="K123" s="56"/>
      <c r="L123" s="53"/>
    </row>
    <row r="124" ht="39.95" customHeight="1" spans="1:12">
      <c r="A124" s="38" t="s">
        <v>419</v>
      </c>
      <c r="B124" s="39" t="s">
        <v>420</v>
      </c>
      <c r="C124" s="40" t="s">
        <v>421</v>
      </c>
      <c r="D124" s="40" t="s">
        <v>409</v>
      </c>
      <c r="E124" s="36" t="s">
        <v>101</v>
      </c>
      <c r="F124" s="37"/>
      <c r="G124" s="42">
        <v>365.27</v>
      </c>
      <c r="H124" s="41">
        <f t="shared" si="5"/>
        <v>365.27</v>
      </c>
      <c r="I124" s="56">
        <f t="shared" si="3"/>
        <v>0</v>
      </c>
      <c r="J124" s="54">
        <f>ROUND(H124*报价汇总表11!$C$8,2)</f>
        <v>0</v>
      </c>
      <c r="K124" s="56"/>
      <c r="L124" s="53"/>
    </row>
    <row r="125" ht="20.1" customHeight="1" spans="1:12">
      <c r="A125" s="38" t="s">
        <v>422</v>
      </c>
      <c r="B125" s="39" t="s">
        <v>423</v>
      </c>
      <c r="C125" s="40" t="s">
        <v>424</v>
      </c>
      <c r="D125" s="40"/>
      <c r="E125" s="36" t="s">
        <v>33</v>
      </c>
      <c r="F125" s="37"/>
      <c r="G125" s="42">
        <v>0</v>
      </c>
      <c r="H125" s="41">
        <f t="shared" si="5"/>
        <v>0</v>
      </c>
      <c r="I125" s="56">
        <f t="shared" si="3"/>
        <v>0</v>
      </c>
      <c r="J125" s="54">
        <f>ROUND(H125*报价汇总表11!$C$8,2)</f>
        <v>0</v>
      </c>
      <c r="K125" s="56"/>
      <c r="L125" s="53"/>
    </row>
    <row r="126" ht="20.1" customHeight="1" spans="1:12">
      <c r="A126" s="38" t="s">
        <v>45</v>
      </c>
      <c r="B126" s="39" t="s">
        <v>425</v>
      </c>
      <c r="C126" s="40" t="s">
        <v>426</v>
      </c>
      <c r="D126" s="40"/>
      <c r="E126" s="36" t="s">
        <v>33</v>
      </c>
      <c r="F126" s="37"/>
      <c r="G126" s="42">
        <v>0</v>
      </c>
      <c r="H126" s="41">
        <f t="shared" si="5"/>
        <v>0</v>
      </c>
      <c r="I126" s="56">
        <f t="shared" si="3"/>
        <v>0</v>
      </c>
      <c r="J126" s="54">
        <f>ROUND(H126*报价汇总表11!$C$8,2)</f>
        <v>0</v>
      </c>
      <c r="K126" s="56"/>
      <c r="L126" s="53"/>
    </row>
    <row r="127" ht="69.95" customHeight="1" spans="1:12">
      <c r="A127" s="38" t="s">
        <v>61</v>
      </c>
      <c r="B127" s="39" t="s">
        <v>427</v>
      </c>
      <c r="C127" s="40" t="s">
        <v>428</v>
      </c>
      <c r="D127" s="40" t="s">
        <v>429</v>
      </c>
      <c r="E127" s="36" t="s">
        <v>57</v>
      </c>
      <c r="F127" s="37">
        <v>50</v>
      </c>
      <c r="G127" s="42">
        <v>390.14</v>
      </c>
      <c r="H127" s="41">
        <f t="shared" si="5"/>
        <v>390.14</v>
      </c>
      <c r="I127" s="56">
        <f t="shared" si="3"/>
        <v>19507</v>
      </c>
      <c r="J127" s="57"/>
      <c r="K127" s="56">
        <f t="shared" si="4"/>
        <v>0</v>
      </c>
      <c r="L127" s="53"/>
    </row>
    <row r="128" ht="69.95" customHeight="1" spans="1:12">
      <c r="A128" s="38" t="s">
        <v>66</v>
      </c>
      <c r="B128" s="39" t="s">
        <v>430</v>
      </c>
      <c r="C128" s="40" t="s">
        <v>431</v>
      </c>
      <c r="D128" s="40" t="s">
        <v>429</v>
      </c>
      <c r="E128" s="36" t="s">
        <v>57</v>
      </c>
      <c r="F128" s="37">
        <v>50</v>
      </c>
      <c r="G128" s="42">
        <v>390.14</v>
      </c>
      <c r="H128" s="41">
        <f t="shared" si="5"/>
        <v>390.14</v>
      </c>
      <c r="I128" s="56">
        <f t="shared" si="3"/>
        <v>19507</v>
      </c>
      <c r="J128" s="57"/>
      <c r="K128" s="56">
        <f t="shared" si="4"/>
        <v>0</v>
      </c>
      <c r="L128" s="53"/>
    </row>
    <row r="129" ht="30" customHeight="1" spans="1:12">
      <c r="A129" s="38" t="s">
        <v>49</v>
      </c>
      <c r="B129" s="39" t="s">
        <v>432</v>
      </c>
      <c r="C129" s="40" t="s">
        <v>433</v>
      </c>
      <c r="D129" s="40"/>
      <c r="E129" s="36" t="s">
        <v>33</v>
      </c>
      <c r="F129" s="37"/>
      <c r="G129" s="42">
        <v>0</v>
      </c>
      <c r="H129" s="41">
        <f t="shared" si="5"/>
        <v>0</v>
      </c>
      <c r="I129" s="56">
        <f t="shared" si="3"/>
        <v>0</v>
      </c>
      <c r="J129" s="54">
        <f>ROUND(H129*报价汇总表11!$C$8,2)</f>
        <v>0</v>
      </c>
      <c r="K129" s="56"/>
      <c r="L129" s="53"/>
    </row>
    <row r="130" ht="69.95" customHeight="1" spans="1:12">
      <c r="A130" s="38" t="s">
        <v>61</v>
      </c>
      <c r="B130" s="39" t="s">
        <v>434</v>
      </c>
      <c r="C130" s="40" t="s">
        <v>435</v>
      </c>
      <c r="D130" s="40" t="s">
        <v>436</v>
      </c>
      <c r="E130" s="36" t="s">
        <v>57</v>
      </c>
      <c r="F130" s="37">
        <v>50</v>
      </c>
      <c r="G130" s="42">
        <v>307.982796656</v>
      </c>
      <c r="H130" s="41">
        <f t="shared" si="5"/>
        <v>307.98</v>
      </c>
      <c r="I130" s="56">
        <f t="shared" si="3"/>
        <v>15399</v>
      </c>
      <c r="J130" s="57"/>
      <c r="K130" s="56">
        <f t="shared" si="4"/>
        <v>0</v>
      </c>
      <c r="L130" s="53" t="s">
        <v>437</v>
      </c>
    </row>
    <row r="131" ht="20.1" customHeight="1" spans="1:12">
      <c r="A131" s="38" t="s">
        <v>190</v>
      </c>
      <c r="B131" s="39" t="s">
        <v>438</v>
      </c>
      <c r="C131" s="40" t="s">
        <v>439</v>
      </c>
      <c r="D131" s="40"/>
      <c r="E131" s="36" t="s">
        <v>33</v>
      </c>
      <c r="F131" s="37"/>
      <c r="G131" s="42">
        <v>0</v>
      </c>
      <c r="H131" s="41">
        <f t="shared" si="5"/>
        <v>0</v>
      </c>
      <c r="I131" s="56">
        <f t="shared" si="3"/>
        <v>0</v>
      </c>
      <c r="J131" s="54">
        <f>ROUND(H131*报价汇总表11!$C$8,2)</f>
        <v>0</v>
      </c>
      <c r="K131" s="56"/>
      <c r="L131" s="53"/>
    </row>
    <row r="132" ht="50.1" customHeight="1" spans="1:12">
      <c r="A132" s="38" t="s">
        <v>61</v>
      </c>
      <c r="B132" s="39" t="s">
        <v>440</v>
      </c>
      <c r="C132" s="40" t="s">
        <v>441</v>
      </c>
      <c r="D132" s="40" t="s">
        <v>442</v>
      </c>
      <c r="E132" s="36" t="s">
        <v>57</v>
      </c>
      <c r="F132" s="37">
        <v>50</v>
      </c>
      <c r="G132" s="42">
        <v>222.325242324</v>
      </c>
      <c r="H132" s="41">
        <f t="shared" si="5"/>
        <v>222.33</v>
      </c>
      <c r="I132" s="56">
        <f t="shared" si="3"/>
        <v>11117</v>
      </c>
      <c r="J132" s="57"/>
      <c r="K132" s="56">
        <f t="shared" si="4"/>
        <v>0</v>
      </c>
      <c r="L132" s="53" t="s">
        <v>146</v>
      </c>
    </row>
    <row r="133" ht="50.1" customHeight="1" spans="1:12">
      <c r="A133" s="38" t="s">
        <v>66</v>
      </c>
      <c r="B133" s="39" t="s">
        <v>443</v>
      </c>
      <c r="C133" s="40" t="s">
        <v>444</v>
      </c>
      <c r="D133" s="40" t="s">
        <v>442</v>
      </c>
      <c r="E133" s="36" t="s">
        <v>57</v>
      </c>
      <c r="F133" s="37">
        <v>50</v>
      </c>
      <c r="G133" s="42">
        <v>222.3258727552</v>
      </c>
      <c r="H133" s="41">
        <f t="shared" si="5"/>
        <v>222.33</v>
      </c>
      <c r="I133" s="56">
        <f t="shared" si="3"/>
        <v>11117</v>
      </c>
      <c r="J133" s="57"/>
      <c r="K133" s="56">
        <f t="shared" si="4"/>
        <v>0</v>
      </c>
      <c r="L133" s="53" t="s">
        <v>437</v>
      </c>
    </row>
    <row r="134" ht="50.1" customHeight="1" spans="1:12">
      <c r="A134" s="38" t="s">
        <v>445</v>
      </c>
      <c r="B134" s="39" t="s">
        <v>446</v>
      </c>
      <c r="C134" s="40" t="s">
        <v>447</v>
      </c>
      <c r="D134" s="40" t="s">
        <v>442</v>
      </c>
      <c r="E134" s="36" t="s">
        <v>57</v>
      </c>
      <c r="F134" s="37">
        <v>10</v>
      </c>
      <c r="G134" s="42">
        <v>310.9400143042</v>
      </c>
      <c r="H134" s="41">
        <f t="shared" si="5"/>
        <v>310.94</v>
      </c>
      <c r="I134" s="56">
        <f t="shared" si="3"/>
        <v>3109</v>
      </c>
      <c r="J134" s="57"/>
      <c r="K134" s="56">
        <f t="shared" si="4"/>
        <v>0</v>
      </c>
      <c r="L134" s="53" t="s">
        <v>437</v>
      </c>
    </row>
    <row r="135" ht="69.95" customHeight="1" spans="1:12">
      <c r="A135" s="38" t="s">
        <v>285</v>
      </c>
      <c r="B135" s="39" t="s">
        <v>448</v>
      </c>
      <c r="C135" s="40" t="s">
        <v>449</v>
      </c>
      <c r="D135" s="40" t="s">
        <v>429</v>
      </c>
      <c r="E135" s="36" t="s">
        <v>57</v>
      </c>
      <c r="F135" s="37">
        <v>10</v>
      </c>
      <c r="G135" s="42">
        <v>239.362699483</v>
      </c>
      <c r="H135" s="41">
        <f t="shared" si="5"/>
        <v>239.36</v>
      </c>
      <c r="I135" s="56">
        <f t="shared" ref="I135:I198" si="6">ROUND(F135*H135,0)</f>
        <v>2394</v>
      </c>
      <c r="J135" s="57"/>
      <c r="K135" s="56">
        <f t="shared" si="4"/>
        <v>0</v>
      </c>
      <c r="L135" s="53" t="s">
        <v>437</v>
      </c>
    </row>
    <row r="136" ht="20.1" customHeight="1" spans="1:12">
      <c r="A136" s="38" t="s">
        <v>450</v>
      </c>
      <c r="B136" s="39" t="s">
        <v>451</v>
      </c>
      <c r="C136" s="40" t="s">
        <v>452</v>
      </c>
      <c r="D136" s="40"/>
      <c r="E136" s="36" t="s">
        <v>33</v>
      </c>
      <c r="F136" s="37"/>
      <c r="G136" s="42">
        <v>0</v>
      </c>
      <c r="H136" s="41">
        <f t="shared" ref="H136:H199" si="7">ROUND(G136,2)</f>
        <v>0</v>
      </c>
      <c r="I136" s="56">
        <f t="shared" si="6"/>
        <v>0</v>
      </c>
      <c r="J136" s="54">
        <f>ROUND(H136*报价汇总表11!$C$8,2)</f>
        <v>0</v>
      </c>
      <c r="K136" s="56"/>
      <c r="L136" s="53"/>
    </row>
    <row r="137" ht="30" customHeight="1" spans="1:12">
      <c r="A137" s="38" t="s">
        <v>45</v>
      </c>
      <c r="B137" s="39" t="s">
        <v>453</v>
      </c>
      <c r="C137" s="40" t="s">
        <v>454</v>
      </c>
      <c r="D137" s="40"/>
      <c r="E137" s="36" t="s">
        <v>33</v>
      </c>
      <c r="F137" s="37"/>
      <c r="G137" s="42">
        <v>0</v>
      </c>
      <c r="H137" s="41">
        <f t="shared" si="7"/>
        <v>0</v>
      </c>
      <c r="I137" s="56">
        <f t="shared" si="6"/>
        <v>0</v>
      </c>
      <c r="J137" s="54">
        <f>ROUND(H137*报价汇总表11!$C$8,2)</f>
        <v>0</v>
      </c>
      <c r="K137" s="56"/>
      <c r="L137" s="53"/>
    </row>
    <row r="138" ht="69.95" customHeight="1" spans="1:12">
      <c r="A138" s="38" t="s">
        <v>61</v>
      </c>
      <c r="B138" s="39" t="s">
        <v>455</v>
      </c>
      <c r="C138" s="40" t="s">
        <v>456</v>
      </c>
      <c r="D138" s="40" t="s">
        <v>457</v>
      </c>
      <c r="E138" s="36" t="s">
        <v>57</v>
      </c>
      <c r="F138" s="37">
        <v>100</v>
      </c>
      <c r="G138" s="42">
        <v>390.14</v>
      </c>
      <c r="H138" s="41">
        <f t="shared" si="7"/>
        <v>390.14</v>
      </c>
      <c r="I138" s="56">
        <f t="shared" si="6"/>
        <v>39014</v>
      </c>
      <c r="J138" s="57"/>
      <c r="K138" s="56">
        <f>ROUND(F138*J138,0)</f>
        <v>0</v>
      </c>
      <c r="L138" s="53"/>
    </row>
    <row r="139" ht="69.95" customHeight="1" spans="1:12">
      <c r="A139" s="38" t="s">
        <v>66</v>
      </c>
      <c r="B139" s="39" t="s">
        <v>458</v>
      </c>
      <c r="C139" s="40" t="s">
        <v>459</v>
      </c>
      <c r="D139" s="40" t="s">
        <v>457</v>
      </c>
      <c r="E139" s="36" t="s">
        <v>57</v>
      </c>
      <c r="F139" s="37">
        <v>100</v>
      </c>
      <c r="G139" s="42">
        <v>390.14</v>
      </c>
      <c r="H139" s="41">
        <f t="shared" si="7"/>
        <v>390.14</v>
      </c>
      <c r="I139" s="56">
        <f t="shared" si="6"/>
        <v>39014</v>
      </c>
      <c r="J139" s="57"/>
      <c r="K139" s="56">
        <f>ROUND(F139*J139,0)</f>
        <v>0</v>
      </c>
      <c r="L139" s="53"/>
    </row>
    <row r="140" ht="30" customHeight="1" spans="1:12">
      <c r="A140" s="38" t="s">
        <v>49</v>
      </c>
      <c r="B140" s="39" t="s">
        <v>460</v>
      </c>
      <c r="C140" s="40" t="s">
        <v>461</v>
      </c>
      <c r="D140" s="40"/>
      <c r="E140" s="36" t="s">
        <v>33</v>
      </c>
      <c r="F140" s="37"/>
      <c r="G140" s="42">
        <v>0</v>
      </c>
      <c r="H140" s="41">
        <f t="shared" si="7"/>
        <v>0</v>
      </c>
      <c r="I140" s="56">
        <f t="shared" si="6"/>
        <v>0</v>
      </c>
      <c r="J140" s="54">
        <f>ROUND(H140*报价汇总表11!$C$8,2)</f>
        <v>0</v>
      </c>
      <c r="K140" s="56"/>
      <c r="L140" s="53"/>
    </row>
    <row r="141" ht="69.95" customHeight="1" spans="1:12">
      <c r="A141" s="38" t="s">
        <v>61</v>
      </c>
      <c r="B141" s="39" t="s">
        <v>462</v>
      </c>
      <c r="C141" s="40" t="s">
        <v>463</v>
      </c>
      <c r="D141" s="40" t="s">
        <v>464</v>
      </c>
      <c r="E141" s="36" t="s">
        <v>57</v>
      </c>
      <c r="F141" s="37">
        <v>100</v>
      </c>
      <c r="G141" s="42">
        <v>234.25708248</v>
      </c>
      <c r="H141" s="41">
        <f t="shared" si="7"/>
        <v>234.26</v>
      </c>
      <c r="I141" s="56">
        <f t="shared" si="6"/>
        <v>23426</v>
      </c>
      <c r="J141" s="57"/>
      <c r="K141" s="56">
        <f>ROUND(F141*J141,0)</f>
        <v>0</v>
      </c>
      <c r="L141" s="53" t="s">
        <v>146</v>
      </c>
    </row>
    <row r="142" ht="69.95" customHeight="1" spans="1:12">
      <c r="A142" s="38" t="s">
        <v>66</v>
      </c>
      <c r="B142" s="39" t="s">
        <v>465</v>
      </c>
      <c r="C142" s="40" t="s">
        <v>466</v>
      </c>
      <c r="D142" s="40" t="s">
        <v>467</v>
      </c>
      <c r="E142" s="36" t="s">
        <v>57</v>
      </c>
      <c r="F142" s="37">
        <v>100</v>
      </c>
      <c r="G142" s="42">
        <v>234.2591315576</v>
      </c>
      <c r="H142" s="41">
        <f t="shared" si="7"/>
        <v>234.26</v>
      </c>
      <c r="I142" s="56">
        <f t="shared" si="6"/>
        <v>23426</v>
      </c>
      <c r="J142" s="57"/>
      <c r="K142" s="56">
        <f>ROUND(F142*J142,0)</f>
        <v>0</v>
      </c>
      <c r="L142" s="53" t="s">
        <v>437</v>
      </c>
    </row>
    <row r="143" ht="30" customHeight="1" spans="1:12">
      <c r="A143" s="38" t="s">
        <v>190</v>
      </c>
      <c r="B143" s="39" t="s">
        <v>468</v>
      </c>
      <c r="C143" s="40" t="s">
        <v>469</v>
      </c>
      <c r="D143" s="40" t="s">
        <v>470</v>
      </c>
      <c r="E143" s="36" t="s">
        <v>88</v>
      </c>
      <c r="F143" s="37">
        <v>500</v>
      </c>
      <c r="G143" s="42">
        <v>94.13</v>
      </c>
      <c r="H143" s="41">
        <f t="shared" si="7"/>
        <v>94.13</v>
      </c>
      <c r="I143" s="56">
        <f t="shared" si="6"/>
        <v>47065</v>
      </c>
      <c r="J143" s="57"/>
      <c r="K143" s="56">
        <f>ROUND(F143*J143,0)</f>
        <v>0</v>
      </c>
      <c r="L143" s="53"/>
    </row>
    <row r="144" ht="60" customHeight="1" spans="1:12">
      <c r="A144" s="38" t="s">
        <v>285</v>
      </c>
      <c r="B144" s="39" t="s">
        <v>471</v>
      </c>
      <c r="C144" s="40" t="s">
        <v>472</v>
      </c>
      <c r="D144" s="40" t="s">
        <v>473</v>
      </c>
      <c r="E144" s="36" t="s">
        <v>57</v>
      </c>
      <c r="F144" s="37">
        <v>100</v>
      </c>
      <c r="G144" s="42">
        <v>252.7782329078</v>
      </c>
      <c r="H144" s="41">
        <f t="shared" si="7"/>
        <v>252.78</v>
      </c>
      <c r="I144" s="56">
        <f t="shared" si="6"/>
        <v>25278</v>
      </c>
      <c r="J144" s="57"/>
      <c r="K144" s="56">
        <f>ROUND(F144*J144,0)</f>
        <v>0</v>
      </c>
      <c r="L144" s="53" t="s">
        <v>437</v>
      </c>
    </row>
    <row r="145" ht="20.1" customHeight="1" spans="1:12">
      <c r="A145" s="38" t="s">
        <v>474</v>
      </c>
      <c r="B145" s="39" t="s">
        <v>475</v>
      </c>
      <c r="C145" s="40" t="s">
        <v>476</v>
      </c>
      <c r="D145" s="40"/>
      <c r="E145" s="36" t="s">
        <v>33</v>
      </c>
      <c r="F145" s="37"/>
      <c r="G145" s="42">
        <v>0</v>
      </c>
      <c r="H145" s="41">
        <f t="shared" si="7"/>
        <v>0</v>
      </c>
      <c r="I145" s="56">
        <f t="shared" si="6"/>
        <v>0</v>
      </c>
      <c r="J145" s="54">
        <f>ROUND(H145*报价汇总表11!$C$8,2)</f>
        <v>0</v>
      </c>
      <c r="K145" s="56"/>
      <c r="L145" s="53"/>
    </row>
    <row r="146" ht="69.95" customHeight="1" spans="1:12">
      <c r="A146" s="38" t="s">
        <v>45</v>
      </c>
      <c r="B146" s="39" t="s">
        <v>477</v>
      </c>
      <c r="C146" s="40" t="s">
        <v>478</v>
      </c>
      <c r="D146" s="40" t="s">
        <v>479</v>
      </c>
      <c r="E146" s="36" t="s">
        <v>88</v>
      </c>
      <c r="F146" s="37"/>
      <c r="G146" s="42">
        <v>53.18</v>
      </c>
      <c r="H146" s="41">
        <f t="shared" si="7"/>
        <v>53.18</v>
      </c>
      <c r="I146" s="56">
        <f t="shared" si="6"/>
        <v>0</v>
      </c>
      <c r="J146" s="54">
        <f>ROUND(H146*报价汇总表11!$C$8,2)</f>
        <v>0</v>
      </c>
      <c r="K146" s="56"/>
      <c r="L146" s="53"/>
    </row>
    <row r="147" ht="69.95" customHeight="1" spans="1:12">
      <c r="A147" s="38" t="s">
        <v>49</v>
      </c>
      <c r="B147" s="39" t="s">
        <v>480</v>
      </c>
      <c r="C147" s="40" t="s">
        <v>481</v>
      </c>
      <c r="D147" s="40" t="s">
        <v>479</v>
      </c>
      <c r="E147" s="36" t="s">
        <v>88</v>
      </c>
      <c r="F147" s="37"/>
      <c r="G147" s="42">
        <v>109.02</v>
      </c>
      <c r="H147" s="41">
        <f t="shared" si="7"/>
        <v>109.02</v>
      </c>
      <c r="I147" s="56">
        <f t="shared" si="6"/>
        <v>0</v>
      </c>
      <c r="J147" s="54">
        <f>ROUND(H147*报价汇总表11!$C$8,2)</f>
        <v>0</v>
      </c>
      <c r="K147" s="56"/>
      <c r="L147" s="53"/>
    </row>
    <row r="148" ht="69.95" customHeight="1" spans="1:12">
      <c r="A148" s="38" t="s">
        <v>190</v>
      </c>
      <c r="B148" s="39" t="s">
        <v>482</v>
      </c>
      <c r="C148" s="40" t="s">
        <v>483</v>
      </c>
      <c r="D148" s="40" t="s">
        <v>479</v>
      </c>
      <c r="E148" s="36" t="s">
        <v>88</v>
      </c>
      <c r="F148" s="37"/>
      <c r="G148" s="42">
        <v>190.81</v>
      </c>
      <c r="H148" s="41">
        <f t="shared" si="7"/>
        <v>190.81</v>
      </c>
      <c r="I148" s="56">
        <f t="shared" si="6"/>
        <v>0</v>
      </c>
      <c r="J148" s="54">
        <f>ROUND(H148*报价汇总表11!$C$8,2)</f>
        <v>0</v>
      </c>
      <c r="K148" s="56"/>
      <c r="L148" s="53"/>
    </row>
    <row r="149" ht="69.95" customHeight="1" spans="1:12">
      <c r="A149" s="38" t="s">
        <v>285</v>
      </c>
      <c r="B149" s="39" t="s">
        <v>484</v>
      </c>
      <c r="C149" s="40" t="s">
        <v>485</v>
      </c>
      <c r="D149" s="40" t="s">
        <v>479</v>
      </c>
      <c r="E149" s="36" t="s">
        <v>88</v>
      </c>
      <c r="F149" s="37"/>
      <c r="G149" s="42">
        <v>212.55</v>
      </c>
      <c r="H149" s="41">
        <f t="shared" si="7"/>
        <v>212.55</v>
      </c>
      <c r="I149" s="56">
        <f t="shared" si="6"/>
        <v>0</v>
      </c>
      <c r="J149" s="54">
        <f>ROUND(H149*报价汇总表11!$C$8,2)</f>
        <v>0</v>
      </c>
      <c r="K149" s="56"/>
      <c r="L149" s="53"/>
    </row>
    <row r="150" ht="69.95" customHeight="1" spans="1:12">
      <c r="A150" s="38" t="s">
        <v>289</v>
      </c>
      <c r="B150" s="39" t="s">
        <v>486</v>
      </c>
      <c r="C150" s="40" t="s">
        <v>487</v>
      </c>
      <c r="D150" s="40" t="s">
        <v>479</v>
      </c>
      <c r="E150" s="36" t="s">
        <v>88</v>
      </c>
      <c r="F150" s="37"/>
      <c r="G150" s="42">
        <v>73.78</v>
      </c>
      <c r="H150" s="41">
        <f t="shared" si="7"/>
        <v>73.78</v>
      </c>
      <c r="I150" s="56">
        <f t="shared" si="6"/>
        <v>0</v>
      </c>
      <c r="J150" s="54">
        <f>ROUND(H150*报价汇总表11!$C$8,2)</f>
        <v>0</v>
      </c>
      <c r="K150" s="56"/>
      <c r="L150" s="53"/>
    </row>
    <row r="151" ht="39.95" customHeight="1" spans="1:12">
      <c r="A151" s="38" t="s">
        <v>488</v>
      </c>
      <c r="B151" s="39" t="s">
        <v>489</v>
      </c>
      <c r="C151" s="40" t="s">
        <v>490</v>
      </c>
      <c r="D151" s="40" t="s">
        <v>491</v>
      </c>
      <c r="E151" s="36" t="s">
        <v>88</v>
      </c>
      <c r="F151" s="37"/>
      <c r="G151" s="42">
        <v>105.95</v>
      </c>
      <c r="H151" s="41">
        <f t="shared" si="7"/>
        <v>105.95</v>
      </c>
      <c r="I151" s="56">
        <f t="shared" si="6"/>
        <v>0</v>
      </c>
      <c r="J151" s="54">
        <f>ROUND(H151*报价汇总表11!$C$8,2)</f>
        <v>0</v>
      </c>
      <c r="K151" s="56"/>
      <c r="L151" s="53"/>
    </row>
    <row r="152" ht="20.1" customHeight="1" spans="1:12">
      <c r="A152" s="38" t="s">
        <v>492</v>
      </c>
      <c r="B152" s="39" t="s">
        <v>493</v>
      </c>
      <c r="C152" s="40" t="s">
        <v>494</v>
      </c>
      <c r="D152" s="40"/>
      <c r="E152" s="36" t="s">
        <v>33</v>
      </c>
      <c r="F152" s="37"/>
      <c r="G152" s="42">
        <v>0</v>
      </c>
      <c r="H152" s="41">
        <f t="shared" si="7"/>
        <v>0</v>
      </c>
      <c r="I152" s="56">
        <f t="shared" si="6"/>
        <v>0</v>
      </c>
      <c r="J152" s="54">
        <f>ROUND(H152*报价汇总表11!$C$8,2)</f>
        <v>0</v>
      </c>
      <c r="K152" s="56"/>
      <c r="L152" s="53"/>
    </row>
    <row r="153" ht="69.95" customHeight="1" spans="1:12">
      <c r="A153" s="38" t="s">
        <v>45</v>
      </c>
      <c r="B153" s="39" t="s">
        <v>495</v>
      </c>
      <c r="C153" s="40" t="s">
        <v>496</v>
      </c>
      <c r="D153" s="40" t="s">
        <v>479</v>
      </c>
      <c r="E153" s="36" t="s">
        <v>88</v>
      </c>
      <c r="F153" s="37"/>
      <c r="G153" s="42">
        <v>177.42</v>
      </c>
      <c r="H153" s="41">
        <f t="shared" si="7"/>
        <v>177.42</v>
      </c>
      <c r="I153" s="56">
        <f t="shared" si="6"/>
        <v>0</v>
      </c>
      <c r="J153" s="54">
        <f>ROUND(H153*报价汇总表11!$C$8,2)</f>
        <v>0</v>
      </c>
      <c r="K153" s="56"/>
      <c r="L153" s="53"/>
    </row>
    <row r="154" ht="69.95" customHeight="1" spans="1:12">
      <c r="A154" s="38" t="s">
        <v>49</v>
      </c>
      <c r="B154" s="39" t="s">
        <v>497</v>
      </c>
      <c r="C154" s="40" t="s">
        <v>498</v>
      </c>
      <c r="D154" s="40" t="s">
        <v>479</v>
      </c>
      <c r="E154" s="36" t="s">
        <v>88</v>
      </c>
      <c r="F154" s="37"/>
      <c r="G154" s="42">
        <v>216.06</v>
      </c>
      <c r="H154" s="41">
        <f t="shared" si="7"/>
        <v>216.06</v>
      </c>
      <c r="I154" s="56">
        <f t="shared" si="6"/>
        <v>0</v>
      </c>
      <c r="J154" s="54">
        <f>ROUND(H154*报价汇总表11!$C$8,2)</f>
        <v>0</v>
      </c>
      <c r="K154" s="56"/>
      <c r="L154" s="53"/>
    </row>
    <row r="155" ht="69.95" customHeight="1" spans="1:12">
      <c r="A155" s="38" t="s">
        <v>190</v>
      </c>
      <c r="B155" s="39" t="s">
        <v>499</v>
      </c>
      <c r="C155" s="40" t="s">
        <v>500</v>
      </c>
      <c r="D155" s="40" t="s">
        <v>479</v>
      </c>
      <c r="E155" s="36" t="s">
        <v>88</v>
      </c>
      <c r="F155" s="37"/>
      <c r="G155" s="42">
        <v>255.59</v>
      </c>
      <c r="H155" s="41">
        <f t="shared" si="7"/>
        <v>255.59</v>
      </c>
      <c r="I155" s="56">
        <f t="shared" si="6"/>
        <v>0</v>
      </c>
      <c r="J155" s="54">
        <f>ROUND(H155*报价汇总表11!$C$8,2)</f>
        <v>0</v>
      </c>
      <c r="K155" s="56"/>
      <c r="L155" s="53"/>
    </row>
    <row r="156" ht="69.95" customHeight="1" spans="1:12">
      <c r="A156" s="38" t="s">
        <v>501</v>
      </c>
      <c r="B156" s="39" t="s">
        <v>502</v>
      </c>
      <c r="C156" s="40" t="s">
        <v>503</v>
      </c>
      <c r="D156" s="40" t="s">
        <v>479</v>
      </c>
      <c r="E156" s="36" t="s">
        <v>88</v>
      </c>
      <c r="F156" s="37"/>
      <c r="G156" s="42">
        <v>15.88</v>
      </c>
      <c r="H156" s="41">
        <f t="shared" si="7"/>
        <v>15.88</v>
      </c>
      <c r="I156" s="56">
        <f t="shared" si="6"/>
        <v>0</v>
      </c>
      <c r="J156" s="54">
        <f>ROUND(H156*报价汇总表11!$C$8,2)</f>
        <v>0</v>
      </c>
      <c r="K156" s="56"/>
      <c r="L156" s="53"/>
    </row>
    <row r="157" ht="69.95" customHeight="1" spans="1:12">
      <c r="A157" s="38" t="s">
        <v>504</v>
      </c>
      <c r="B157" s="39" t="s">
        <v>505</v>
      </c>
      <c r="C157" s="40" t="s">
        <v>506</v>
      </c>
      <c r="D157" s="40" t="s">
        <v>479</v>
      </c>
      <c r="E157" s="36" t="s">
        <v>57</v>
      </c>
      <c r="F157" s="37"/>
      <c r="G157" s="42">
        <v>614.25</v>
      </c>
      <c r="H157" s="41">
        <f t="shared" si="7"/>
        <v>614.25</v>
      </c>
      <c r="I157" s="56">
        <f t="shared" si="6"/>
        <v>0</v>
      </c>
      <c r="J157" s="54">
        <f>ROUND(H157*报价汇总表11!$C$8,2)</f>
        <v>0</v>
      </c>
      <c r="K157" s="56"/>
      <c r="L157" s="53"/>
    </row>
    <row r="158" ht="20.1" customHeight="1" spans="1:12">
      <c r="A158" s="38" t="s">
        <v>507</v>
      </c>
      <c r="B158" s="39" t="s">
        <v>508</v>
      </c>
      <c r="C158" s="40" t="s">
        <v>509</v>
      </c>
      <c r="D158" s="40"/>
      <c r="E158" s="36" t="s">
        <v>33</v>
      </c>
      <c r="F158" s="37"/>
      <c r="G158" s="42">
        <v>0</v>
      </c>
      <c r="H158" s="41">
        <f t="shared" si="7"/>
        <v>0</v>
      </c>
      <c r="I158" s="56">
        <f t="shared" si="6"/>
        <v>0</v>
      </c>
      <c r="J158" s="54">
        <f>ROUND(H158*报价汇总表11!$C$8,2)</f>
        <v>0</v>
      </c>
      <c r="K158" s="56"/>
      <c r="L158" s="53"/>
    </row>
    <row r="159" ht="60" customHeight="1" spans="1:12">
      <c r="A159" s="38" t="s">
        <v>45</v>
      </c>
      <c r="B159" s="39" t="s">
        <v>510</v>
      </c>
      <c r="C159" s="40" t="s">
        <v>511</v>
      </c>
      <c r="D159" s="40" t="s">
        <v>512</v>
      </c>
      <c r="E159" s="36" t="s">
        <v>88</v>
      </c>
      <c r="F159" s="37">
        <v>500</v>
      </c>
      <c r="G159" s="42">
        <v>57.79</v>
      </c>
      <c r="H159" s="41">
        <f t="shared" si="7"/>
        <v>57.79</v>
      </c>
      <c r="I159" s="56">
        <f t="shared" si="6"/>
        <v>28895</v>
      </c>
      <c r="J159" s="57"/>
      <c r="K159" s="56">
        <f>ROUND(F159*J159,0)</f>
        <v>0</v>
      </c>
      <c r="L159" s="53"/>
    </row>
    <row r="160" ht="39.95" customHeight="1" spans="1:12">
      <c r="A160" s="38" t="s">
        <v>513</v>
      </c>
      <c r="B160" s="39" t="s">
        <v>514</v>
      </c>
      <c r="C160" s="40" t="s">
        <v>515</v>
      </c>
      <c r="D160" s="40" t="s">
        <v>516</v>
      </c>
      <c r="E160" s="36" t="s">
        <v>57</v>
      </c>
      <c r="F160" s="37"/>
      <c r="G160" s="42">
        <v>453.879394881969</v>
      </c>
      <c r="H160" s="41">
        <f t="shared" si="7"/>
        <v>453.88</v>
      </c>
      <c r="I160" s="56">
        <f t="shared" si="6"/>
        <v>0</v>
      </c>
      <c r="J160" s="54">
        <f>ROUND(H160*报价汇总表11!$C$8,2)</f>
        <v>0</v>
      </c>
      <c r="K160" s="56"/>
      <c r="L160" s="53" t="s">
        <v>517</v>
      </c>
    </row>
    <row r="161" ht="69.95" customHeight="1" spans="1:12">
      <c r="A161" s="38" t="s">
        <v>518</v>
      </c>
      <c r="B161" s="39" t="s">
        <v>519</v>
      </c>
      <c r="C161" s="40" t="s">
        <v>520</v>
      </c>
      <c r="D161" s="40" t="s">
        <v>512</v>
      </c>
      <c r="E161" s="36" t="s">
        <v>88</v>
      </c>
      <c r="F161" s="37"/>
      <c r="G161" s="42">
        <v>40.7</v>
      </c>
      <c r="H161" s="41">
        <f t="shared" si="7"/>
        <v>40.7</v>
      </c>
      <c r="I161" s="56">
        <f t="shared" si="6"/>
        <v>0</v>
      </c>
      <c r="J161" s="54">
        <f>ROUND(H161*报价汇总表11!$C$8,2)</f>
        <v>0</v>
      </c>
      <c r="K161" s="56"/>
      <c r="L161" s="53"/>
    </row>
    <row r="162" ht="20.1" customHeight="1" spans="1:12">
      <c r="A162" s="38" t="s">
        <v>521</v>
      </c>
      <c r="B162" s="39" t="s">
        <v>522</v>
      </c>
      <c r="C162" s="40" t="s">
        <v>523</v>
      </c>
      <c r="D162" s="40"/>
      <c r="E162" s="36" t="s">
        <v>33</v>
      </c>
      <c r="F162" s="37"/>
      <c r="G162" s="42">
        <v>0</v>
      </c>
      <c r="H162" s="41">
        <f t="shared" si="7"/>
        <v>0</v>
      </c>
      <c r="I162" s="56">
        <f t="shared" si="6"/>
        <v>0</v>
      </c>
      <c r="J162" s="54">
        <f>ROUND(H162*报价汇总表11!$C$8,2)</f>
        <v>0</v>
      </c>
      <c r="K162" s="56"/>
      <c r="L162" s="53"/>
    </row>
    <row r="163" ht="30" customHeight="1" spans="1:12">
      <c r="A163" s="38" t="s">
        <v>524</v>
      </c>
      <c r="B163" s="39" t="s">
        <v>525</v>
      </c>
      <c r="C163" s="40" t="s">
        <v>526</v>
      </c>
      <c r="D163" s="40"/>
      <c r="E163" s="36" t="s">
        <v>33</v>
      </c>
      <c r="F163" s="37"/>
      <c r="G163" s="42">
        <v>0</v>
      </c>
      <c r="H163" s="41">
        <f t="shared" si="7"/>
        <v>0</v>
      </c>
      <c r="I163" s="56">
        <f t="shared" si="6"/>
        <v>0</v>
      </c>
      <c r="J163" s="54">
        <f>ROUND(H163*报价汇总表11!$C$8,2)</f>
        <v>0</v>
      </c>
      <c r="K163" s="56"/>
      <c r="L163" s="53"/>
    </row>
    <row r="164" ht="30" customHeight="1" spans="1:12">
      <c r="A164" s="38" t="s">
        <v>45</v>
      </c>
      <c r="B164" s="39" t="s">
        <v>527</v>
      </c>
      <c r="C164" s="40" t="s">
        <v>528</v>
      </c>
      <c r="D164" s="40" t="s">
        <v>529</v>
      </c>
      <c r="E164" s="36" t="s">
        <v>168</v>
      </c>
      <c r="F164" s="37">
        <v>1000</v>
      </c>
      <c r="G164" s="42">
        <v>1.25299</v>
      </c>
      <c r="H164" s="41">
        <f t="shared" si="7"/>
        <v>1.25</v>
      </c>
      <c r="I164" s="56">
        <f t="shared" si="6"/>
        <v>1250</v>
      </c>
      <c r="J164" s="57"/>
      <c r="K164" s="56">
        <f>ROUND(F164*J164,0)</f>
        <v>0</v>
      </c>
      <c r="L164" s="53" t="s">
        <v>530</v>
      </c>
    </row>
    <row r="165" ht="30" customHeight="1" spans="1:12">
      <c r="A165" s="38" t="s">
        <v>49</v>
      </c>
      <c r="B165" s="39" t="s">
        <v>531</v>
      </c>
      <c r="C165" s="40" t="s">
        <v>532</v>
      </c>
      <c r="D165" s="40" t="s">
        <v>529</v>
      </c>
      <c r="E165" s="36" t="s">
        <v>168</v>
      </c>
      <c r="F165" s="37">
        <v>2000</v>
      </c>
      <c r="G165" s="42">
        <v>1.2493</v>
      </c>
      <c r="H165" s="41">
        <f t="shared" si="7"/>
        <v>1.25</v>
      </c>
      <c r="I165" s="56">
        <f t="shared" si="6"/>
        <v>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7"/>
        <v>3.68</v>
      </c>
      <c r="I166" s="56">
        <f t="shared" si="6"/>
        <v>0</v>
      </c>
      <c r="J166" s="54">
        <f>ROUND(H166*报价汇总表11!$C$8,2)</f>
        <v>0</v>
      </c>
      <c r="K166" s="56"/>
      <c r="L166" s="53" t="s">
        <v>400</v>
      </c>
    </row>
    <row r="167" ht="30" customHeight="1" spans="1:12">
      <c r="A167" s="38" t="s">
        <v>285</v>
      </c>
      <c r="B167" s="39" t="s">
        <v>536</v>
      </c>
      <c r="C167" s="40" t="s">
        <v>537</v>
      </c>
      <c r="D167" s="40"/>
      <c r="E167" s="36" t="s">
        <v>33</v>
      </c>
      <c r="F167" s="37"/>
      <c r="G167" s="42">
        <v>0</v>
      </c>
      <c r="H167" s="41">
        <f t="shared" si="7"/>
        <v>0</v>
      </c>
      <c r="I167" s="56">
        <f t="shared" si="6"/>
        <v>0</v>
      </c>
      <c r="J167" s="54">
        <f>ROUND(H167*报价汇总表11!$C$8,2)</f>
        <v>0</v>
      </c>
      <c r="K167" s="56"/>
      <c r="L167" s="53"/>
    </row>
    <row r="168" ht="60" customHeight="1" spans="1:12">
      <c r="A168" s="38" t="s">
        <v>61</v>
      </c>
      <c r="B168" s="39" t="s">
        <v>538</v>
      </c>
      <c r="C168" s="40" t="s">
        <v>539</v>
      </c>
      <c r="D168" s="40" t="s">
        <v>540</v>
      </c>
      <c r="E168" s="36" t="s">
        <v>168</v>
      </c>
      <c r="F168" s="37"/>
      <c r="G168" s="42">
        <v>9.0493</v>
      </c>
      <c r="H168" s="41">
        <f t="shared" si="7"/>
        <v>9.05</v>
      </c>
      <c r="I168" s="56">
        <f t="shared" si="6"/>
        <v>0</v>
      </c>
      <c r="J168" s="54">
        <f>ROUND(H168*报价汇总表11!$C$8,2)</f>
        <v>0</v>
      </c>
      <c r="K168" s="56"/>
      <c r="L168" s="53" t="s">
        <v>400</v>
      </c>
    </row>
    <row r="169" ht="60" customHeight="1" spans="1:12">
      <c r="A169" s="38" t="s">
        <v>66</v>
      </c>
      <c r="B169" s="39" t="s">
        <v>541</v>
      </c>
      <c r="C169" s="40" t="s">
        <v>542</v>
      </c>
      <c r="D169" s="40" t="s">
        <v>540</v>
      </c>
      <c r="E169" s="36" t="s">
        <v>168</v>
      </c>
      <c r="F169" s="37"/>
      <c r="G169" s="42">
        <v>10.994988031</v>
      </c>
      <c r="H169" s="41">
        <f t="shared" si="7"/>
        <v>10.99</v>
      </c>
      <c r="I169" s="56">
        <f t="shared" si="6"/>
        <v>0</v>
      </c>
      <c r="J169" s="54">
        <f>ROUND(H169*报价汇总表11!$C$8,2)</f>
        <v>0</v>
      </c>
      <c r="K169" s="56"/>
      <c r="L169" s="53" t="s">
        <v>400</v>
      </c>
    </row>
    <row r="170" ht="20.1" customHeight="1" spans="1:12">
      <c r="A170" s="38" t="s">
        <v>543</v>
      </c>
      <c r="B170" s="39" t="s">
        <v>544</v>
      </c>
      <c r="C170" s="40" t="s">
        <v>545</v>
      </c>
      <c r="D170" s="40"/>
      <c r="E170" s="36" t="s">
        <v>33</v>
      </c>
      <c r="F170" s="37"/>
      <c r="G170" s="42">
        <v>0</v>
      </c>
      <c r="H170" s="41">
        <f t="shared" si="7"/>
        <v>0</v>
      </c>
      <c r="I170" s="56">
        <f t="shared" si="6"/>
        <v>0</v>
      </c>
      <c r="J170" s="54">
        <f>ROUND(H170*报价汇总表11!$C$8,2)</f>
        <v>0</v>
      </c>
      <c r="K170" s="56"/>
      <c r="L170" s="53"/>
    </row>
    <row r="171" ht="60" customHeight="1" spans="1:12">
      <c r="A171" s="38" t="s">
        <v>45</v>
      </c>
      <c r="B171" s="39" t="s">
        <v>546</v>
      </c>
      <c r="C171" s="40" t="s">
        <v>547</v>
      </c>
      <c r="D171" s="40" t="s">
        <v>548</v>
      </c>
      <c r="E171" s="36" t="s">
        <v>41</v>
      </c>
      <c r="F171" s="37">
        <v>500</v>
      </c>
      <c r="G171" s="42">
        <v>8.12</v>
      </c>
      <c r="H171" s="41">
        <f t="shared" si="7"/>
        <v>8.12</v>
      </c>
      <c r="I171" s="56">
        <f t="shared" si="6"/>
        <v>4060</v>
      </c>
      <c r="J171" s="57"/>
      <c r="K171" s="56">
        <f>ROUND(F171*J171,0)</f>
        <v>0</v>
      </c>
      <c r="L171" s="53"/>
    </row>
    <row r="172" ht="60" customHeight="1" spans="1:12">
      <c r="A172" s="38" t="s">
        <v>49</v>
      </c>
      <c r="B172" s="39" t="s">
        <v>549</v>
      </c>
      <c r="C172" s="40" t="s">
        <v>550</v>
      </c>
      <c r="D172" s="40" t="s">
        <v>551</v>
      </c>
      <c r="E172" s="36" t="s">
        <v>41</v>
      </c>
      <c r="F172" s="37">
        <v>500</v>
      </c>
      <c r="G172" s="42">
        <v>13.32</v>
      </c>
      <c r="H172" s="41">
        <f t="shared" si="7"/>
        <v>13.32</v>
      </c>
      <c r="I172" s="56">
        <f t="shared" si="6"/>
        <v>6660</v>
      </c>
      <c r="J172" s="57"/>
      <c r="K172" s="56">
        <f>ROUND(F172*J172,0)</f>
        <v>0</v>
      </c>
      <c r="L172" s="53"/>
    </row>
    <row r="173" ht="69.95" customHeight="1" spans="1:12">
      <c r="A173" s="38" t="s">
        <v>190</v>
      </c>
      <c r="B173" s="39" t="s">
        <v>552</v>
      </c>
      <c r="C173" s="40" t="s">
        <v>553</v>
      </c>
      <c r="D173" s="40" t="s">
        <v>554</v>
      </c>
      <c r="E173" s="36" t="s">
        <v>41</v>
      </c>
      <c r="F173" s="37">
        <v>500</v>
      </c>
      <c r="G173" s="42">
        <v>11.27</v>
      </c>
      <c r="H173" s="41">
        <f t="shared" si="7"/>
        <v>11.27</v>
      </c>
      <c r="I173" s="56">
        <f t="shared" si="6"/>
        <v>5635</v>
      </c>
      <c r="J173" s="57"/>
      <c r="K173" s="56">
        <f>ROUND(F173*J173,0)</f>
        <v>0</v>
      </c>
      <c r="L173" s="53"/>
    </row>
    <row r="174" ht="69.95" customHeight="1" spans="1:12">
      <c r="A174" s="38" t="s">
        <v>285</v>
      </c>
      <c r="B174" s="39" t="s">
        <v>555</v>
      </c>
      <c r="C174" s="40" t="s">
        <v>556</v>
      </c>
      <c r="D174" s="40" t="s">
        <v>557</v>
      </c>
      <c r="E174" s="36" t="s">
        <v>41</v>
      </c>
      <c r="F174" s="37">
        <v>500</v>
      </c>
      <c r="G174" s="42">
        <v>25.87</v>
      </c>
      <c r="H174" s="41">
        <f t="shared" si="7"/>
        <v>25.87</v>
      </c>
      <c r="I174" s="56">
        <f t="shared" si="6"/>
        <v>12935</v>
      </c>
      <c r="J174" s="57"/>
      <c r="K174" s="56">
        <f>ROUND(F174*J174,0)</f>
        <v>0</v>
      </c>
      <c r="L174" s="53"/>
    </row>
    <row r="175" ht="69.95" customHeight="1" spans="1:12">
      <c r="A175" s="38" t="s">
        <v>289</v>
      </c>
      <c r="B175" s="39" t="s">
        <v>558</v>
      </c>
      <c r="C175" s="40" t="s">
        <v>559</v>
      </c>
      <c r="D175" s="40" t="s">
        <v>560</v>
      </c>
      <c r="E175" s="36" t="s">
        <v>41</v>
      </c>
      <c r="F175" s="37">
        <v>500</v>
      </c>
      <c r="G175" s="42">
        <v>45.93</v>
      </c>
      <c r="H175" s="41">
        <f t="shared" si="7"/>
        <v>45.93</v>
      </c>
      <c r="I175" s="56">
        <f t="shared" si="6"/>
        <v>22965</v>
      </c>
      <c r="J175" s="57"/>
      <c r="K175" s="56">
        <f>ROUND(F175*J175,0)</f>
        <v>0</v>
      </c>
      <c r="L175" s="53"/>
    </row>
    <row r="176" ht="30" customHeight="1" spans="1:12">
      <c r="A176" s="38" t="s">
        <v>406</v>
      </c>
      <c r="B176" s="39" t="s">
        <v>561</v>
      </c>
      <c r="C176" s="40" t="s">
        <v>562</v>
      </c>
      <c r="D176" s="40"/>
      <c r="E176" s="36" t="s">
        <v>33</v>
      </c>
      <c r="F176" s="37"/>
      <c r="G176" s="42">
        <v>0</v>
      </c>
      <c r="H176" s="41">
        <f t="shared" si="7"/>
        <v>0</v>
      </c>
      <c r="I176" s="56">
        <f t="shared" si="6"/>
        <v>0</v>
      </c>
      <c r="J176" s="54">
        <f>ROUND(H176*报价汇总表11!$C$8,2)</f>
        <v>0</v>
      </c>
      <c r="K176" s="56"/>
      <c r="L176" s="53"/>
    </row>
    <row r="177" ht="69.95" customHeight="1" spans="1:12">
      <c r="A177" s="38" t="s">
        <v>61</v>
      </c>
      <c r="B177" s="39" t="s">
        <v>563</v>
      </c>
      <c r="C177" s="40" t="s">
        <v>564</v>
      </c>
      <c r="D177" s="40" t="s">
        <v>560</v>
      </c>
      <c r="E177" s="36" t="s">
        <v>41</v>
      </c>
      <c r="F177" s="37">
        <v>500</v>
      </c>
      <c r="G177" s="42">
        <v>51.67</v>
      </c>
      <c r="H177" s="41">
        <f t="shared" si="7"/>
        <v>51.67</v>
      </c>
      <c r="I177" s="56">
        <f t="shared" si="6"/>
        <v>25835</v>
      </c>
      <c r="J177" s="57"/>
      <c r="K177" s="56">
        <f>ROUND(F177*J177,0)</f>
        <v>0</v>
      </c>
      <c r="L177" s="53"/>
    </row>
    <row r="178" ht="69.95" customHeight="1" spans="1:12">
      <c r="A178" s="38" t="s">
        <v>66</v>
      </c>
      <c r="B178" s="39" t="s">
        <v>565</v>
      </c>
      <c r="C178" s="40" t="s">
        <v>566</v>
      </c>
      <c r="D178" s="40" t="s">
        <v>560</v>
      </c>
      <c r="E178" s="36" t="s">
        <v>41</v>
      </c>
      <c r="F178" s="37">
        <v>300</v>
      </c>
      <c r="G178" s="42">
        <v>56.04</v>
      </c>
      <c r="H178" s="41">
        <f t="shared" si="7"/>
        <v>56.04</v>
      </c>
      <c r="I178" s="56">
        <f t="shared" si="6"/>
        <v>16812</v>
      </c>
      <c r="J178" s="57"/>
      <c r="K178" s="56">
        <f>ROUND(F178*J178,0)</f>
        <v>0</v>
      </c>
      <c r="L178" s="53"/>
    </row>
    <row r="179" ht="69.95" customHeight="1" spans="1:12">
      <c r="A179" s="38" t="s">
        <v>372</v>
      </c>
      <c r="B179" s="39" t="s">
        <v>567</v>
      </c>
      <c r="C179" s="40" t="s">
        <v>568</v>
      </c>
      <c r="D179" s="40" t="s">
        <v>560</v>
      </c>
      <c r="E179" s="36" t="s">
        <v>41</v>
      </c>
      <c r="F179" s="37">
        <v>300</v>
      </c>
      <c r="G179" s="42">
        <v>59.87</v>
      </c>
      <c r="H179" s="41">
        <f t="shared" si="7"/>
        <v>59.87</v>
      </c>
      <c r="I179" s="56">
        <f t="shared" si="6"/>
        <v>17961</v>
      </c>
      <c r="J179" s="57"/>
      <c r="K179" s="56">
        <f>ROUND(F179*J179,0)</f>
        <v>0</v>
      </c>
      <c r="L179" s="53"/>
    </row>
    <row r="180" ht="80.1" customHeight="1" spans="1:12">
      <c r="A180" s="38" t="s">
        <v>411</v>
      </c>
      <c r="B180" s="39" t="s">
        <v>569</v>
      </c>
      <c r="C180" s="40" t="s">
        <v>570</v>
      </c>
      <c r="D180" s="40" t="s">
        <v>571</v>
      </c>
      <c r="E180" s="36" t="s">
        <v>41</v>
      </c>
      <c r="F180" s="37"/>
      <c r="G180" s="42">
        <v>38.4</v>
      </c>
      <c r="H180" s="41">
        <f t="shared" si="7"/>
        <v>38.4</v>
      </c>
      <c r="I180" s="56">
        <f t="shared" si="6"/>
        <v>0</v>
      </c>
      <c r="J180" s="54">
        <f>ROUND(H180*报价汇总表11!$C$8,2)</f>
        <v>0</v>
      </c>
      <c r="K180" s="56"/>
      <c r="L180" s="53"/>
    </row>
    <row r="181" ht="50.1" customHeight="1" spans="1:12">
      <c r="A181" s="38" t="s">
        <v>415</v>
      </c>
      <c r="B181" s="39" t="s">
        <v>572</v>
      </c>
      <c r="C181" s="40" t="s">
        <v>573</v>
      </c>
      <c r="D181" s="40" t="s">
        <v>574</v>
      </c>
      <c r="E181" s="36" t="s">
        <v>41</v>
      </c>
      <c r="F181" s="37"/>
      <c r="G181" s="42">
        <v>36.52</v>
      </c>
      <c r="H181" s="41">
        <f t="shared" si="7"/>
        <v>36.52</v>
      </c>
      <c r="I181" s="56">
        <f t="shared" si="6"/>
        <v>0</v>
      </c>
      <c r="J181" s="54">
        <f>ROUND(H181*报价汇总表11!$C$8,2)</f>
        <v>0</v>
      </c>
      <c r="K181" s="56"/>
      <c r="L181" s="53"/>
    </row>
    <row r="182" ht="30" customHeight="1" spans="1:12">
      <c r="A182" s="38" t="s">
        <v>419</v>
      </c>
      <c r="B182" s="39" t="s">
        <v>575</v>
      </c>
      <c r="C182" s="40" t="s">
        <v>576</v>
      </c>
      <c r="D182" s="40" t="s">
        <v>577</v>
      </c>
      <c r="E182" s="36" t="s">
        <v>41</v>
      </c>
      <c r="F182" s="37"/>
      <c r="G182" s="42">
        <v>14.55</v>
      </c>
      <c r="H182" s="41">
        <f t="shared" si="7"/>
        <v>14.55</v>
      </c>
      <c r="I182" s="56">
        <f t="shared" si="6"/>
        <v>0</v>
      </c>
      <c r="J182" s="54">
        <f>ROUND(H182*报价汇总表11!$C$8,2)</f>
        <v>0</v>
      </c>
      <c r="K182" s="56"/>
      <c r="L182" s="53"/>
    </row>
    <row r="183" ht="30" customHeight="1" spans="1:12">
      <c r="A183" s="38" t="s">
        <v>578</v>
      </c>
      <c r="B183" s="39" t="s">
        <v>579</v>
      </c>
      <c r="C183" s="40" t="s">
        <v>580</v>
      </c>
      <c r="D183" s="40"/>
      <c r="E183" s="36" t="s">
        <v>33</v>
      </c>
      <c r="F183" s="37"/>
      <c r="G183" s="42">
        <v>0</v>
      </c>
      <c r="H183" s="41">
        <f t="shared" si="7"/>
        <v>0</v>
      </c>
      <c r="I183" s="56">
        <f t="shared" si="6"/>
        <v>0</v>
      </c>
      <c r="J183" s="54">
        <f>ROUND(H183*报价汇总表11!$C$8,2)</f>
        <v>0</v>
      </c>
      <c r="K183" s="56"/>
      <c r="L183" s="53"/>
    </row>
    <row r="184" ht="20.1" customHeight="1" spans="1:12">
      <c r="A184" s="38" t="s">
        <v>45</v>
      </c>
      <c r="B184" s="39" t="s">
        <v>581</v>
      </c>
      <c r="C184" s="40" t="s">
        <v>582</v>
      </c>
      <c r="D184" s="40"/>
      <c r="E184" s="36" t="s">
        <v>33</v>
      </c>
      <c r="F184" s="37"/>
      <c r="G184" s="42">
        <v>0</v>
      </c>
      <c r="H184" s="41">
        <f t="shared" si="7"/>
        <v>0</v>
      </c>
      <c r="I184" s="56">
        <f t="shared" si="6"/>
        <v>0</v>
      </c>
      <c r="J184" s="54">
        <f>ROUND(H184*报价汇总表11!$C$8,2)</f>
        <v>0</v>
      </c>
      <c r="K184" s="56"/>
      <c r="L184" s="53"/>
    </row>
    <row r="185" ht="69.95" customHeight="1" spans="1:12">
      <c r="A185" s="38" t="s">
        <v>61</v>
      </c>
      <c r="B185" s="39" t="s">
        <v>583</v>
      </c>
      <c r="C185" s="40" t="s">
        <v>584</v>
      </c>
      <c r="D185" s="40" t="s">
        <v>585</v>
      </c>
      <c r="E185" s="36" t="s">
        <v>57</v>
      </c>
      <c r="F185" s="37">
        <v>50</v>
      </c>
      <c r="G185" s="42">
        <v>333.36</v>
      </c>
      <c r="H185" s="41">
        <f t="shared" si="7"/>
        <v>333.36</v>
      </c>
      <c r="I185" s="56">
        <f t="shared" si="6"/>
        <v>16668</v>
      </c>
      <c r="J185" s="57"/>
      <c r="K185" s="56">
        <f>ROUND(F185*J185,0)</f>
        <v>0</v>
      </c>
      <c r="L185" s="53"/>
    </row>
    <row r="186" ht="69.95" customHeight="1" spans="1:12">
      <c r="A186" s="38" t="s">
        <v>66</v>
      </c>
      <c r="B186" s="39" t="s">
        <v>586</v>
      </c>
      <c r="C186" s="40" t="s">
        <v>587</v>
      </c>
      <c r="D186" s="40" t="s">
        <v>585</v>
      </c>
      <c r="E186" s="36" t="s">
        <v>57</v>
      </c>
      <c r="F186" s="37">
        <v>50</v>
      </c>
      <c r="G186" s="42">
        <v>368.93</v>
      </c>
      <c r="H186" s="41">
        <f t="shared" si="7"/>
        <v>368.93</v>
      </c>
      <c r="I186" s="56">
        <f t="shared" si="6"/>
        <v>18447</v>
      </c>
      <c r="J186" s="57"/>
      <c r="K186" s="56">
        <f>ROUND(F186*J186,0)</f>
        <v>0</v>
      </c>
      <c r="L186" s="53"/>
    </row>
    <row r="187" ht="20.1" customHeight="1" spans="1:12">
      <c r="A187" s="38" t="s">
        <v>49</v>
      </c>
      <c r="B187" s="39" t="s">
        <v>588</v>
      </c>
      <c r="C187" s="40" t="s">
        <v>589</v>
      </c>
      <c r="D187" s="40"/>
      <c r="E187" s="36" t="s">
        <v>33</v>
      </c>
      <c r="F187" s="37"/>
      <c r="G187" s="42">
        <v>0</v>
      </c>
      <c r="H187" s="41">
        <f t="shared" si="7"/>
        <v>0</v>
      </c>
      <c r="I187" s="56">
        <f t="shared" si="6"/>
        <v>0</v>
      </c>
      <c r="J187" s="54">
        <f>ROUND(H187*报价汇总表11!$C$8,2)</f>
        <v>0</v>
      </c>
      <c r="K187" s="56"/>
      <c r="L187" s="53"/>
    </row>
    <row r="188" ht="69.95" customHeight="1" spans="1:12">
      <c r="A188" s="38" t="s">
        <v>61</v>
      </c>
      <c r="B188" s="39" t="s">
        <v>590</v>
      </c>
      <c r="C188" s="40" t="s">
        <v>591</v>
      </c>
      <c r="D188" s="40" t="s">
        <v>585</v>
      </c>
      <c r="E188" s="36" t="s">
        <v>57</v>
      </c>
      <c r="F188" s="37">
        <v>50</v>
      </c>
      <c r="G188" s="42">
        <v>389.63</v>
      </c>
      <c r="H188" s="41">
        <f t="shared" si="7"/>
        <v>389.63</v>
      </c>
      <c r="I188" s="56">
        <f t="shared" si="6"/>
        <v>19482</v>
      </c>
      <c r="J188" s="57"/>
      <c r="K188" s="56">
        <f>ROUND(F188*J188,0)</f>
        <v>0</v>
      </c>
      <c r="L188" s="53"/>
    </row>
    <row r="189" ht="69.95" customHeight="1" spans="1:12">
      <c r="A189" s="38" t="s">
        <v>66</v>
      </c>
      <c r="B189" s="39" t="s">
        <v>592</v>
      </c>
      <c r="C189" s="40" t="s">
        <v>593</v>
      </c>
      <c r="D189" s="40" t="s">
        <v>585</v>
      </c>
      <c r="E189" s="36" t="s">
        <v>57</v>
      </c>
      <c r="F189" s="37">
        <v>50</v>
      </c>
      <c r="G189" s="42">
        <v>433.8</v>
      </c>
      <c r="H189" s="41">
        <f t="shared" si="7"/>
        <v>433.8</v>
      </c>
      <c r="I189" s="56">
        <f t="shared" si="6"/>
        <v>21690</v>
      </c>
      <c r="J189" s="57"/>
      <c r="K189" s="56">
        <f>ROUND(F189*J189,0)</f>
        <v>0</v>
      </c>
      <c r="L189" s="53"/>
    </row>
    <row r="190" ht="69.95" customHeight="1" spans="1:12">
      <c r="A190" s="38" t="s">
        <v>372</v>
      </c>
      <c r="B190" s="39" t="s">
        <v>594</v>
      </c>
      <c r="C190" s="40" t="s">
        <v>595</v>
      </c>
      <c r="D190" s="40" t="s">
        <v>585</v>
      </c>
      <c r="E190" s="36" t="s">
        <v>57</v>
      </c>
      <c r="F190" s="37">
        <v>50</v>
      </c>
      <c r="G190" s="42">
        <v>413.8</v>
      </c>
      <c r="H190" s="41">
        <f t="shared" si="7"/>
        <v>413.8</v>
      </c>
      <c r="I190" s="56">
        <f t="shared" si="6"/>
        <v>20690</v>
      </c>
      <c r="J190" s="57"/>
      <c r="K190" s="56">
        <f>ROUND(F190*J190,0)</f>
        <v>0</v>
      </c>
      <c r="L190" s="53"/>
    </row>
    <row r="191" ht="20.1" customHeight="1" spans="1:12">
      <c r="A191" s="38" t="s">
        <v>596</v>
      </c>
      <c r="B191" s="39" t="s">
        <v>597</v>
      </c>
      <c r="C191" s="40" t="s">
        <v>598</v>
      </c>
      <c r="D191" s="40"/>
      <c r="E191" s="36" t="s">
        <v>33</v>
      </c>
      <c r="F191" s="37"/>
      <c r="G191" s="42">
        <v>0</v>
      </c>
      <c r="H191" s="41">
        <f t="shared" si="7"/>
        <v>0</v>
      </c>
      <c r="I191" s="56">
        <f t="shared" si="6"/>
        <v>0</v>
      </c>
      <c r="J191" s="54">
        <f>ROUND(H191*报价汇总表11!$C$8,2)</f>
        <v>0</v>
      </c>
      <c r="K191" s="56"/>
      <c r="L191" s="53"/>
    </row>
    <row r="192" ht="20.1" customHeight="1" spans="1:12">
      <c r="A192" s="38" t="s">
        <v>45</v>
      </c>
      <c r="B192" s="39" t="s">
        <v>599</v>
      </c>
      <c r="C192" s="40" t="s">
        <v>600</v>
      </c>
      <c r="D192" s="40"/>
      <c r="E192" s="36" t="s">
        <v>33</v>
      </c>
      <c r="F192" s="37"/>
      <c r="G192" s="42">
        <v>0</v>
      </c>
      <c r="H192" s="41">
        <f t="shared" si="7"/>
        <v>0</v>
      </c>
      <c r="I192" s="56">
        <f t="shared" si="6"/>
        <v>0</v>
      </c>
      <c r="J192" s="54">
        <f>ROUND(H192*报价汇总表11!$C$8,2)</f>
        <v>0</v>
      </c>
      <c r="K192" s="56"/>
      <c r="L192" s="53"/>
    </row>
    <row r="193" ht="60" customHeight="1" spans="1:12">
      <c r="A193" s="38" t="s">
        <v>61</v>
      </c>
      <c r="B193" s="39" t="s">
        <v>601</v>
      </c>
      <c r="C193" s="40" t="s">
        <v>602</v>
      </c>
      <c r="D193" s="40" t="s">
        <v>603</v>
      </c>
      <c r="E193" s="36" t="s">
        <v>57</v>
      </c>
      <c r="F193" s="37">
        <v>100</v>
      </c>
      <c r="G193" s="42">
        <v>244.5292206256</v>
      </c>
      <c r="H193" s="41">
        <f t="shared" si="7"/>
        <v>244.53</v>
      </c>
      <c r="I193" s="56">
        <f t="shared" si="6"/>
        <v>24453</v>
      </c>
      <c r="J193" s="57"/>
      <c r="K193" s="56">
        <f>ROUND(F193*J193,0)</f>
        <v>0</v>
      </c>
      <c r="L193" s="53" t="s">
        <v>437</v>
      </c>
    </row>
    <row r="194" ht="60" customHeight="1" spans="1:12">
      <c r="A194" s="38" t="s">
        <v>66</v>
      </c>
      <c r="B194" s="39" t="s">
        <v>604</v>
      </c>
      <c r="C194" s="40" t="s">
        <v>605</v>
      </c>
      <c r="D194" s="40" t="s">
        <v>603</v>
      </c>
      <c r="E194" s="36" t="s">
        <v>57</v>
      </c>
      <c r="F194" s="37">
        <v>100</v>
      </c>
      <c r="G194" s="42">
        <v>244.528704269</v>
      </c>
      <c r="H194" s="41">
        <f t="shared" si="7"/>
        <v>244.53</v>
      </c>
      <c r="I194" s="56">
        <f t="shared" si="6"/>
        <v>24453</v>
      </c>
      <c r="J194" s="57"/>
      <c r="K194" s="56">
        <f>ROUND(F194*J194,0)</f>
        <v>0</v>
      </c>
      <c r="L194" s="53" t="s">
        <v>146</v>
      </c>
    </row>
    <row r="195" ht="60" customHeight="1" spans="1:12">
      <c r="A195" s="38" t="s">
        <v>372</v>
      </c>
      <c r="B195" s="39" t="s">
        <v>606</v>
      </c>
      <c r="C195" s="40" t="s">
        <v>607</v>
      </c>
      <c r="D195" s="40" t="s">
        <v>603</v>
      </c>
      <c r="E195" s="36" t="s">
        <v>57</v>
      </c>
      <c r="F195" s="37"/>
      <c r="G195" s="42">
        <v>244.5289953341</v>
      </c>
      <c r="H195" s="41">
        <f t="shared" si="7"/>
        <v>244.53</v>
      </c>
      <c r="I195" s="56">
        <f t="shared" si="6"/>
        <v>0</v>
      </c>
      <c r="J195" s="54">
        <f>ROUND(H195*报价汇总表11!$C$8,2)</f>
        <v>0</v>
      </c>
      <c r="K195" s="56"/>
      <c r="L195" s="53" t="s">
        <v>608</v>
      </c>
    </row>
    <row r="196" ht="60" customHeight="1" spans="1:12">
      <c r="A196" s="38" t="s">
        <v>376</v>
      </c>
      <c r="B196" s="39" t="s">
        <v>609</v>
      </c>
      <c r="C196" s="40" t="s">
        <v>610</v>
      </c>
      <c r="D196" s="40" t="s">
        <v>603</v>
      </c>
      <c r="E196" s="36" t="s">
        <v>57</v>
      </c>
      <c r="F196" s="37"/>
      <c r="G196" s="42">
        <v>244.5285828895</v>
      </c>
      <c r="H196" s="41">
        <f t="shared" si="7"/>
        <v>244.53</v>
      </c>
      <c r="I196" s="56">
        <f t="shared" si="6"/>
        <v>0</v>
      </c>
      <c r="J196" s="54">
        <f>ROUND(H196*报价汇总表11!$C$8,2)</f>
        <v>0</v>
      </c>
      <c r="K196" s="56"/>
      <c r="L196" s="53" t="s">
        <v>611</v>
      </c>
    </row>
    <row r="197" ht="60" customHeight="1" spans="1:12">
      <c r="A197" s="38" t="s">
        <v>403</v>
      </c>
      <c r="B197" s="39" t="s">
        <v>612</v>
      </c>
      <c r="C197" s="40" t="s">
        <v>613</v>
      </c>
      <c r="D197" s="40" t="s">
        <v>603</v>
      </c>
      <c r="E197" s="36" t="s">
        <v>57</v>
      </c>
      <c r="F197" s="37"/>
      <c r="G197" s="42">
        <v>230.489095185</v>
      </c>
      <c r="H197" s="41">
        <f t="shared" si="7"/>
        <v>230.49</v>
      </c>
      <c r="I197" s="56">
        <f t="shared" si="6"/>
        <v>0</v>
      </c>
      <c r="J197" s="54">
        <f>ROUND(H197*报价汇总表11!$C$8,2)</f>
        <v>0</v>
      </c>
      <c r="K197" s="56"/>
      <c r="L197" s="53" t="s">
        <v>614</v>
      </c>
    </row>
    <row r="198" ht="60" customHeight="1" spans="1:12">
      <c r="A198" s="38" t="s">
        <v>615</v>
      </c>
      <c r="B198" s="39" t="s">
        <v>616</v>
      </c>
      <c r="C198" s="40" t="s">
        <v>617</v>
      </c>
      <c r="D198" s="40" t="s">
        <v>603</v>
      </c>
      <c r="E198" s="36" t="s">
        <v>57</v>
      </c>
      <c r="F198" s="37"/>
      <c r="G198" s="42">
        <v>230.4879639152</v>
      </c>
      <c r="H198" s="41">
        <f t="shared" si="7"/>
        <v>230.49</v>
      </c>
      <c r="I198" s="56">
        <f t="shared" si="6"/>
        <v>0</v>
      </c>
      <c r="J198" s="54">
        <f>ROUND(H198*报价汇总表11!$C$8,2)</f>
        <v>0</v>
      </c>
      <c r="K198" s="56"/>
      <c r="L198" s="53" t="s">
        <v>437</v>
      </c>
    </row>
    <row r="199" ht="30" customHeight="1" spans="1:12">
      <c r="A199" s="38" t="s">
        <v>618</v>
      </c>
      <c r="B199" s="39" t="s">
        <v>619</v>
      </c>
      <c r="C199" s="40" t="s">
        <v>620</v>
      </c>
      <c r="D199" s="40" t="s">
        <v>621</v>
      </c>
      <c r="E199" s="36" t="s">
        <v>57</v>
      </c>
      <c r="F199" s="37"/>
      <c r="G199" s="42">
        <v>160.52928</v>
      </c>
      <c r="H199" s="41">
        <f t="shared" si="7"/>
        <v>160.53</v>
      </c>
      <c r="I199" s="56">
        <f t="shared" ref="I199:I262" si="8">ROUND(F199*H199,0)</f>
        <v>0</v>
      </c>
      <c r="J199" s="54">
        <f>ROUND(H199*报价汇总表11!$C$8,2)</f>
        <v>0</v>
      </c>
      <c r="K199" s="56"/>
      <c r="L199" s="53" t="s">
        <v>146</v>
      </c>
    </row>
    <row r="200" ht="30" customHeight="1" spans="1:12">
      <c r="A200" s="38" t="s">
        <v>622</v>
      </c>
      <c r="B200" s="39"/>
      <c r="C200" s="40" t="s">
        <v>623</v>
      </c>
      <c r="D200" s="40"/>
      <c r="E200" s="36" t="s">
        <v>57</v>
      </c>
      <c r="F200" s="37">
        <v>10</v>
      </c>
      <c r="G200" s="42">
        <v>161.49496</v>
      </c>
      <c r="H200" s="41">
        <f t="shared" ref="H200:H263" si="9">ROUND(G200,2)</f>
        <v>161.49</v>
      </c>
      <c r="I200" s="56">
        <f t="shared" si="8"/>
        <v>1615</v>
      </c>
      <c r="J200" s="57"/>
      <c r="K200" s="56">
        <f>ROUND(F200*J200,0)</f>
        <v>0</v>
      </c>
      <c r="L200" s="53" t="s">
        <v>437</v>
      </c>
    </row>
    <row r="201" ht="69.95" customHeight="1" spans="1:12">
      <c r="A201" s="38" t="s">
        <v>49</v>
      </c>
      <c r="B201" s="39" t="s">
        <v>624</v>
      </c>
      <c r="C201" s="40" t="s">
        <v>625</v>
      </c>
      <c r="D201" s="40" t="s">
        <v>626</v>
      </c>
      <c r="E201" s="36" t="s">
        <v>57</v>
      </c>
      <c r="F201" s="37"/>
      <c r="G201" s="42">
        <v>269.3442923616</v>
      </c>
      <c r="H201" s="41">
        <f t="shared" si="9"/>
        <v>269.34</v>
      </c>
      <c r="I201" s="56">
        <f t="shared" si="8"/>
        <v>0</v>
      </c>
      <c r="J201" s="54">
        <f>ROUND(H201*报价汇总表11!$C$8,2)</f>
        <v>0</v>
      </c>
      <c r="K201" s="56"/>
      <c r="L201" s="53" t="s">
        <v>437</v>
      </c>
    </row>
    <row r="202" ht="69.95" customHeight="1" spans="1:12">
      <c r="A202" s="38" t="s">
        <v>627</v>
      </c>
      <c r="B202" s="39" t="s">
        <v>628</v>
      </c>
      <c r="C202" s="40" t="s">
        <v>629</v>
      </c>
      <c r="D202" s="40" t="s">
        <v>626</v>
      </c>
      <c r="E202" s="36" t="s">
        <v>57</v>
      </c>
      <c r="F202" s="37"/>
      <c r="G202" s="42">
        <v>269.34518824</v>
      </c>
      <c r="H202" s="41">
        <f t="shared" si="9"/>
        <v>269.35</v>
      </c>
      <c r="I202" s="56">
        <f t="shared" si="8"/>
        <v>0</v>
      </c>
      <c r="J202" s="54">
        <f>ROUND(H202*报价汇总表11!$C$8,2)</f>
        <v>0</v>
      </c>
      <c r="K202" s="56"/>
      <c r="L202" s="53" t="s">
        <v>146</v>
      </c>
    </row>
    <row r="203" ht="20.1" customHeight="1" spans="1:12">
      <c r="A203" s="38" t="s">
        <v>630</v>
      </c>
      <c r="B203" s="39" t="s">
        <v>631</v>
      </c>
      <c r="C203" s="40" t="s">
        <v>632</v>
      </c>
      <c r="D203" s="40"/>
      <c r="E203" s="36" t="s">
        <v>33</v>
      </c>
      <c r="F203" s="37"/>
      <c r="G203" s="42">
        <v>0</v>
      </c>
      <c r="H203" s="41">
        <f t="shared" si="9"/>
        <v>0</v>
      </c>
      <c r="I203" s="56">
        <f t="shared" si="8"/>
        <v>0</v>
      </c>
      <c r="J203" s="54">
        <f>ROUND(H203*报价汇总表11!$C$8,2)</f>
        <v>0</v>
      </c>
      <c r="K203" s="56"/>
      <c r="L203" s="53"/>
    </row>
    <row r="204" ht="30" customHeight="1" spans="1:12">
      <c r="A204" s="38" t="s">
        <v>45</v>
      </c>
      <c r="B204" s="39" t="s">
        <v>633</v>
      </c>
      <c r="C204" s="40" t="s">
        <v>634</v>
      </c>
      <c r="D204" s="40"/>
      <c r="E204" s="36" t="s">
        <v>33</v>
      </c>
      <c r="F204" s="37"/>
      <c r="G204" s="42">
        <v>0</v>
      </c>
      <c r="H204" s="41">
        <f t="shared" si="9"/>
        <v>0</v>
      </c>
      <c r="I204" s="56">
        <f t="shared" si="8"/>
        <v>0</v>
      </c>
      <c r="J204" s="54">
        <f>ROUND(H204*报价汇总表11!$C$8,2)</f>
        <v>0</v>
      </c>
      <c r="K204" s="56"/>
      <c r="L204" s="53"/>
    </row>
    <row r="205" ht="90" customHeight="1" spans="1:12">
      <c r="A205" s="38" t="s">
        <v>61</v>
      </c>
      <c r="B205" s="39" t="s">
        <v>635</v>
      </c>
      <c r="C205" s="40" t="s">
        <v>636</v>
      </c>
      <c r="D205" s="40" t="s">
        <v>637</v>
      </c>
      <c r="E205" s="36" t="s">
        <v>57</v>
      </c>
      <c r="F205" s="37">
        <v>30</v>
      </c>
      <c r="G205" s="42">
        <v>357.9</v>
      </c>
      <c r="H205" s="41">
        <f t="shared" si="9"/>
        <v>357.9</v>
      </c>
      <c r="I205" s="56">
        <f t="shared" si="8"/>
        <v>10737</v>
      </c>
      <c r="J205" s="57"/>
      <c r="K205" s="56">
        <f>ROUND(F205*J205,0)</f>
        <v>0</v>
      </c>
      <c r="L205" s="53"/>
    </row>
    <row r="206" ht="90" customHeight="1" spans="1:12">
      <c r="A206" s="38" t="s">
        <v>66</v>
      </c>
      <c r="B206" s="39" t="s">
        <v>638</v>
      </c>
      <c r="C206" s="40" t="s">
        <v>639</v>
      </c>
      <c r="D206" s="40" t="s">
        <v>637</v>
      </c>
      <c r="E206" s="36" t="s">
        <v>57</v>
      </c>
      <c r="F206" s="37">
        <v>30</v>
      </c>
      <c r="G206" s="42">
        <v>362.79</v>
      </c>
      <c r="H206" s="41">
        <f t="shared" si="9"/>
        <v>362.79</v>
      </c>
      <c r="I206" s="56">
        <f t="shared" si="8"/>
        <v>10884</v>
      </c>
      <c r="J206" s="57"/>
      <c r="K206" s="56">
        <f>ROUND(F206*J206,0)</f>
        <v>0</v>
      </c>
      <c r="L206" s="53"/>
    </row>
    <row r="207" ht="20.1" customHeight="1" spans="1:12">
      <c r="A207" s="38" t="s">
        <v>49</v>
      </c>
      <c r="B207" s="39" t="s">
        <v>640</v>
      </c>
      <c r="C207" s="40" t="s">
        <v>641</v>
      </c>
      <c r="D207" s="40"/>
      <c r="E207" s="36" t="s">
        <v>33</v>
      </c>
      <c r="F207" s="37"/>
      <c r="G207" s="42">
        <v>0</v>
      </c>
      <c r="H207" s="41">
        <f t="shared" si="9"/>
        <v>0</v>
      </c>
      <c r="I207" s="56">
        <f t="shared" si="8"/>
        <v>0</v>
      </c>
      <c r="J207" s="54">
        <f>ROUND(H207*报价汇总表11!$C$8,2)</f>
        <v>0</v>
      </c>
      <c r="K207" s="56"/>
      <c r="L207" s="53"/>
    </row>
    <row r="208" ht="80.1" customHeight="1" spans="1:12">
      <c r="A208" s="38" t="s">
        <v>61</v>
      </c>
      <c r="B208" s="39" t="s">
        <v>642</v>
      </c>
      <c r="C208" s="40" t="s">
        <v>643</v>
      </c>
      <c r="D208" s="40" t="s">
        <v>644</v>
      </c>
      <c r="E208" s="36" t="s">
        <v>57</v>
      </c>
      <c r="F208" s="37">
        <v>10</v>
      </c>
      <c r="G208" s="42">
        <v>230.489095185</v>
      </c>
      <c r="H208" s="41">
        <f t="shared" si="9"/>
        <v>230.49</v>
      </c>
      <c r="I208" s="56">
        <f t="shared" si="8"/>
        <v>2305</v>
      </c>
      <c r="J208" s="57"/>
      <c r="K208" s="56">
        <f>ROUND(F208*J208,0)</f>
        <v>0</v>
      </c>
      <c r="L208" s="53" t="s">
        <v>614</v>
      </c>
    </row>
    <row r="209" ht="80.1" customHeight="1" spans="1:12">
      <c r="A209" s="38" t="s">
        <v>66</v>
      </c>
      <c r="B209" s="39" t="s">
        <v>645</v>
      </c>
      <c r="C209" s="40" t="s">
        <v>646</v>
      </c>
      <c r="D209" s="40" t="s">
        <v>644</v>
      </c>
      <c r="E209" s="36" t="s">
        <v>57</v>
      </c>
      <c r="F209" s="37">
        <v>10</v>
      </c>
      <c r="G209" s="42">
        <v>171.1334360785</v>
      </c>
      <c r="H209" s="41">
        <f t="shared" si="9"/>
        <v>171.13</v>
      </c>
      <c r="I209" s="56">
        <f t="shared" si="8"/>
        <v>1711</v>
      </c>
      <c r="J209" s="57"/>
      <c r="K209" s="56">
        <f>ROUND(F209*J209,0)</f>
        <v>0</v>
      </c>
      <c r="L209" s="53" t="s">
        <v>437</v>
      </c>
    </row>
    <row r="210" ht="80.1" customHeight="1" spans="1:12">
      <c r="A210" s="38" t="s">
        <v>647</v>
      </c>
      <c r="B210" s="39" t="s">
        <v>648</v>
      </c>
      <c r="C210" s="40" t="s">
        <v>649</v>
      </c>
      <c r="D210" s="40" t="s">
        <v>644</v>
      </c>
      <c r="E210" s="36" t="s">
        <v>57</v>
      </c>
      <c r="F210" s="37"/>
      <c r="G210" s="42">
        <v>230.4899361521</v>
      </c>
      <c r="H210" s="41">
        <f t="shared" si="9"/>
        <v>230.49</v>
      </c>
      <c r="I210" s="56">
        <f t="shared" si="8"/>
        <v>0</v>
      </c>
      <c r="J210" s="54">
        <f>ROUND(H210*报价汇总表11!$C$8,2)</f>
        <v>0</v>
      </c>
      <c r="K210" s="56"/>
      <c r="L210" s="53" t="s">
        <v>650</v>
      </c>
    </row>
    <row r="211" ht="99.95" customHeight="1" spans="1:12">
      <c r="A211" s="38" t="s">
        <v>190</v>
      </c>
      <c r="B211" s="39" t="s">
        <v>651</v>
      </c>
      <c r="C211" s="40" t="s">
        <v>652</v>
      </c>
      <c r="D211" s="40" t="s">
        <v>653</v>
      </c>
      <c r="E211" s="36" t="s">
        <v>57</v>
      </c>
      <c r="F211" s="37">
        <v>10</v>
      </c>
      <c r="G211" s="42">
        <v>182.75</v>
      </c>
      <c r="H211" s="41">
        <f t="shared" si="9"/>
        <v>182.75</v>
      </c>
      <c r="I211" s="56">
        <f t="shared" si="8"/>
        <v>1828</v>
      </c>
      <c r="J211" s="57"/>
      <c r="K211" s="56">
        <f t="shared" ref="K211:K216" si="10">ROUND(F211*J211,0)</f>
        <v>0</v>
      </c>
      <c r="L211" s="53"/>
    </row>
    <row r="212" ht="30" customHeight="1" spans="1:12">
      <c r="A212" s="38" t="s">
        <v>285</v>
      </c>
      <c r="B212" s="39" t="s">
        <v>654</v>
      </c>
      <c r="C212" s="40" t="s">
        <v>655</v>
      </c>
      <c r="D212" s="40" t="s">
        <v>656</v>
      </c>
      <c r="E212" s="36" t="s">
        <v>57</v>
      </c>
      <c r="F212" s="37">
        <v>20</v>
      </c>
      <c r="G212" s="42">
        <v>112.78</v>
      </c>
      <c r="H212" s="41">
        <f t="shared" si="9"/>
        <v>112.78</v>
      </c>
      <c r="I212" s="56">
        <f t="shared" si="8"/>
        <v>2256</v>
      </c>
      <c r="J212" s="57"/>
      <c r="K212" s="56">
        <f t="shared" si="10"/>
        <v>0</v>
      </c>
      <c r="L212" s="53"/>
    </row>
    <row r="213" ht="60" customHeight="1" spans="1:12">
      <c r="A213" s="38" t="s">
        <v>657</v>
      </c>
      <c r="B213" s="39" t="s">
        <v>658</v>
      </c>
      <c r="C213" s="40" t="s">
        <v>659</v>
      </c>
      <c r="D213" s="40" t="s">
        <v>660</v>
      </c>
      <c r="E213" s="36" t="s">
        <v>41</v>
      </c>
      <c r="F213" s="37">
        <v>20</v>
      </c>
      <c r="G213" s="42">
        <v>7.981902302</v>
      </c>
      <c r="H213" s="41">
        <f t="shared" si="9"/>
        <v>7.98</v>
      </c>
      <c r="I213" s="56">
        <f t="shared" si="8"/>
        <v>160</v>
      </c>
      <c r="J213" s="57"/>
      <c r="K213" s="56">
        <f t="shared" si="10"/>
        <v>0</v>
      </c>
      <c r="L213" s="53" t="s">
        <v>97</v>
      </c>
    </row>
    <row r="214" ht="60" customHeight="1" spans="1:12">
      <c r="A214" s="38" t="s">
        <v>661</v>
      </c>
      <c r="B214" s="39" t="s">
        <v>662</v>
      </c>
      <c r="C214" s="40" t="s">
        <v>663</v>
      </c>
      <c r="D214" s="40" t="s">
        <v>664</v>
      </c>
      <c r="E214" s="36" t="s">
        <v>41</v>
      </c>
      <c r="F214" s="37">
        <v>10</v>
      </c>
      <c r="G214" s="42">
        <v>8.2</v>
      </c>
      <c r="H214" s="41">
        <f t="shared" si="9"/>
        <v>8.2</v>
      </c>
      <c r="I214" s="56">
        <f t="shared" si="8"/>
        <v>82</v>
      </c>
      <c r="J214" s="57"/>
      <c r="K214" s="56">
        <f t="shared" si="10"/>
        <v>0</v>
      </c>
      <c r="L214" s="53"/>
    </row>
    <row r="215" s="5" customFormat="1" ht="60" customHeight="1" spans="1:12">
      <c r="A215" s="38" t="s">
        <v>665</v>
      </c>
      <c r="B215" s="39" t="s">
        <v>666</v>
      </c>
      <c r="C215" s="40" t="s">
        <v>667</v>
      </c>
      <c r="D215" s="40" t="s">
        <v>668</v>
      </c>
      <c r="E215" s="36" t="s">
        <v>41</v>
      </c>
      <c r="F215" s="37">
        <v>10</v>
      </c>
      <c r="G215" s="42">
        <v>10.75</v>
      </c>
      <c r="H215" s="41">
        <f t="shared" si="9"/>
        <v>10.75</v>
      </c>
      <c r="I215" s="56">
        <f t="shared" si="8"/>
        <v>108</v>
      </c>
      <c r="J215" s="57"/>
      <c r="K215" s="56">
        <f t="shared" si="10"/>
        <v>0</v>
      </c>
      <c r="L215" s="58"/>
    </row>
    <row r="216" s="5" customFormat="1" ht="30" customHeight="1" spans="1:12">
      <c r="A216" s="38" t="s">
        <v>669</v>
      </c>
      <c r="B216" s="39" t="s">
        <v>670</v>
      </c>
      <c r="C216" s="40" t="s">
        <v>671</v>
      </c>
      <c r="D216" s="40" t="s">
        <v>672</v>
      </c>
      <c r="E216" s="33" t="s">
        <v>57</v>
      </c>
      <c r="F216" s="34">
        <v>5</v>
      </c>
      <c r="G216" s="42">
        <v>85.98</v>
      </c>
      <c r="H216" s="41">
        <f t="shared" si="9"/>
        <v>85.98</v>
      </c>
      <c r="I216" s="56">
        <f t="shared" si="8"/>
        <v>430</v>
      </c>
      <c r="J216" s="57"/>
      <c r="K216" s="56">
        <f t="shared" si="10"/>
        <v>0</v>
      </c>
      <c r="L216" s="58"/>
    </row>
    <row r="217" s="5" customFormat="1" ht="20.1" customHeight="1" spans="1:12">
      <c r="A217" s="38" t="s">
        <v>673</v>
      </c>
      <c r="B217" s="39" t="s">
        <v>674</v>
      </c>
      <c r="C217" s="40" t="s">
        <v>675</v>
      </c>
      <c r="D217" s="40"/>
      <c r="E217" s="33" t="s">
        <v>33</v>
      </c>
      <c r="F217" s="34"/>
      <c r="G217" s="42">
        <v>0</v>
      </c>
      <c r="H217" s="41">
        <f t="shared" si="9"/>
        <v>0</v>
      </c>
      <c r="I217" s="56">
        <f t="shared" si="8"/>
        <v>0</v>
      </c>
      <c r="J217" s="54">
        <f>ROUND(H217*报价汇总表11!$C$8,2)</f>
        <v>0</v>
      </c>
      <c r="K217" s="56"/>
      <c r="L217" s="58"/>
    </row>
    <row r="218" s="5" customFormat="1" ht="20.1" customHeight="1" spans="1:12">
      <c r="A218" s="38" t="s">
        <v>676</v>
      </c>
      <c r="B218" s="39" t="s">
        <v>677</v>
      </c>
      <c r="C218" s="40" t="s">
        <v>678</v>
      </c>
      <c r="D218" s="40"/>
      <c r="E218" s="33" t="s">
        <v>33</v>
      </c>
      <c r="F218" s="34"/>
      <c r="G218" s="42">
        <v>0</v>
      </c>
      <c r="H218" s="41">
        <f t="shared" si="9"/>
        <v>0</v>
      </c>
      <c r="I218" s="56">
        <f t="shared" si="8"/>
        <v>0</v>
      </c>
      <c r="J218" s="54">
        <f>ROUND(H218*报价汇总表11!$C$8,2)</f>
        <v>0</v>
      </c>
      <c r="K218" s="56"/>
      <c r="L218" s="58"/>
    </row>
    <row r="219" s="5" customFormat="1" ht="30" customHeight="1" spans="1:12">
      <c r="A219" s="38" t="s">
        <v>45</v>
      </c>
      <c r="B219" s="39" t="s">
        <v>679</v>
      </c>
      <c r="C219" s="40" t="s">
        <v>680</v>
      </c>
      <c r="D219" s="40"/>
      <c r="E219" s="33" t="s">
        <v>33</v>
      </c>
      <c r="F219" s="34"/>
      <c r="G219" s="42">
        <v>0</v>
      </c>
      <c r="H219" s="41">
        <f t="shared" si="9"/>
        <v>0</v>
      </c>
      <c r="I219" s="56">
        <f t="shared" si="8"/>
        <v>0</v>
      </c>
      <c r="J219" s="54">
        <f>ROUND(H219*报价汇总表11!$C$8,2)</f>
        <v>0</v>
      </c>
      <c r="K219" s="56"/>
      <c r="L219" s="58"/>
    </row>
    <row r="220" ht="90" customHeight="1" spans="1:12">
      <c r="A220" s="38" t="s">
        <v>61</v>
      </c>
      <c r="B220" s="39" t="s">
        <v>681</v>
      </c>
      <c r="C220" s="40" t="s">
        <v>682</v>
      </c>
      <c r="D220" s="40" t="s">
        <v>683</v>
      </c>
      <c r="E220" s="33" t="s">
        <v>57</v>
      </c>
      <c r="F220" s="34">
        <v>20</v>
      </c>
      <c r="G220" s="42">
        <v>336.11</v>
      </c>
      <c r="H220" s="41">
        <f t="shared" si="9"/>
        <v>336.11</v>
      </c>
      <c r="I220" s="56">
        <f t="shared" si="8"/>
        <v>6722</v>
      </c>
      <c r="J220" s="57"/>
      <c r="K220" s="56">
        <f>ROUND(F220*J220,0)</f>
        <v>0</v>
      </c>
      <c r="L220" s="53"/>
    </row>
    <row r="221" ht="90" customHeight="1" spans="1:12">
      <c r="A221" s="38" t="s">
        <v>66</v>
      </c>
      <c r="B221" s="39" t="s">
        <v>684</v>
      </c>
      <c r="C221" s="40" t="s">
        <v>685</v>
      </c>
      <c r="D221" s="40" t="s">
        <v>683</v>
      </c>
      <c r="E221" s="36" t="s">
        <v>57</v>
      </c>
      <c r="F221" s="37">
        <v>10</v>
      </c>
      <c r="G221" s="42">
        <v>319.33</v>
      </c>
      <c r="H221" s="41">
        <f t="shared" si="9"/>
        <v>319.33</v>
      </c>
      <c r="I221" s="56">
        <f t="shared" si="8"/>
        <v>3193</v>
      </c>
      <c r="J221" s="57"/>
      <c r="K221" s="56">
        <f>ROUND(F221*J221,0)</f>
        <v>0</v>
      </c>
      <c r="L221" s="53"/>
    </row>
    <row r="222" ht="90" customHeight="1" spans="1:12">
      <c r="A222" s="38" t="s">
        <v>372</v>
      </c>
      <c r="B222" s="39" t="s">
        <v>686</v>
      </c>
      <c r="C222" s="40" t="s">
        <v>687</v>
      </c>
      <c r="D222" s="40" t="s">
        <v>683</v>
      </c>
      <c r="E222" s="36" t="s">
        <v>57</v>
      </c>
      <c r="F222" s="37">
        <v>10</v>
      </c>
      <c r="G222" s="42">
        <v>331.99</v>
      </c>
      <c r="H222" s="41">
        <f t="shared" si="9"/>
        <v>331.99</v>
      </c>
      <c r="I222" s="56">
        <f t="shared" si="8"/>
        <v>3320</v>
      </c>
      <c r="J222" s="57"/>
      <c r="K222" s="56">
        <f>ROUND(F222*J222,0)</f>
        <v>0</v>
      </c>
      <c r="L222" s="53"/>
    </row>
    <row r="223" ht="90" customHeight="1" spans="1:12">
      <c r="A223" s="38" t="s">
        <v>49</v>
      </c>
      <c r="B223" s="39" t="s">
        <v>688</v>
      </c>
      <c r="C223" s="40" t="s">
        <v>689</v>
      </c>
      <c r="D223" s="40" t="s">
        <v>683</v>
      </c>
      <c r="E223" s="36" t="s">
        <v>57</v>
      </c>
      <c r="F223" s="37"/>
      <c r="G223" s="42">
        <v>434.93</v>
      </c>
      <c r="H223" s="41">
        <f t="shared" si="9"/>
        <v>434.93</v>
      </c>
      <c r="I223" s="56">
        <f t="shared" si="8"/>
        <v>0</v>
      </c>
      <c r="J223" s="54">
        <f>ROUND(H223*报价汇总表11!$C$8,2)</f>
        <v>0</v>
      </c>
      <c r="K223" s="56"/>
      <c r="L223" s="53"/>
    </row>
    <row r="224" ht="99.95" customHeight="1" spans="1:12">
      <c r="A224" s="38" t="s">
        <v>190</v>
      </c>
      <c r="B224" s="39" t="s">
        <v>690</v>
      </c>
      <c r="C224" s="40" t="s">
        <v>691</v>
      </c>
      <c r="D224" s="40" t="s">
        <v>692</v>
      </c>
      <c r="E224" s="36" t="s">
        <v>57</v>
      </c>
      <c r="F224" s="37"/>
      <c r="G224" s="42">
        <v>721.41</v>
      </c>
      <c r="H224" s="41">
        <f t="shared" si="9"/>
        <v>721.41</v>
      </c>
      <c r="I224" s="56">
        <f t="shared" si="8"/>
        <v>0</v>
      </c>
      <c r="J224" s="54">
        <f>ROUND(H224*报价汇总表11!$C$8,2)</f>
        <v>0</v>
      </c>
      <c r="K224" s="56"/>
      <c r="L224" s="53"/>
    </row>
    <row r="225" ht="90" customHeight="1" spans="1:12">
      <c r="A225" s="38" t="s">
        <v>285</v>
      </c>
      <c r="B225" s="39" t="s">
        <v>693</v>
      </c>
      <c r="C225" s="40" t="s">
        <v>694</v>
      </c>
      <c r="D225" s="40" t="s">
        <v>695</v>
      </c>
      <c r="E225" s="36" t="s">
        <v>57</v>
      </c>
      <c r="F225" s="37"/>
      <c r="G225" s="42">
        <v>218.25</v>
      </c>
      <c r="H225" s="41">
        <f t="shared" si="9"/>
        <v>218.25</v>
      </c>
      <c r="I225" s="56">
        <f t="shared" si="8"/>
        <v>0</v>
      </c>
      <c r="J225" s="54">
        <f>ROUND(H225*报价汇总表11!$C$8,2)</f>
        <v>0</v>
      </c>
      <c r="K225" s="56"/>
      <c r="L225" s="53"/>
    </row>
    <row r="226" ht="20.1" customHeight="1" spans="1:12">
      <c r="A226" s="38" t="s">
        <v>696</v>
      </c>
      <c r="B226" s="39" t="s">
        <v>697</v>
      </c>
      <c r="C226" s="40" t="s">
        <v>698</v>
      </c>
      <c r="D226" s="40"/>
      <c r="E226" s="36" t="s">
        <v>33</v>
      </c>
      <c r="F226" s="37"/>
      <c r="G226" s="42">
        <v>0</v>
      </c>
      <c r="H226" s="41">
        <f t="shared" si="9"/>
        <v>0</v>
      </c>
      <c r="I226" s="56">
        <f t="shared" si="8"/>
        <v>0</v>
      </c>
      <c r="J226" s="54">
        <f>ROUND(H226*报价汇总表11!$C$8,2)</f>
        <v>0</v>
      </c>
      <c r="K226" s="56"/>
      <c r="L226" s="53"/>
    </row>
    <row r="227" ht="99.95" customHeight="1" spans="1:12">
      <c r="A227" s="38" t="s">
        <v>45</v>
      </c>
      <c r="B227" s="39" t="s">
        <v>699</v>
      </c>
      <c r="C227" s="40" t="s">
        <v>700</v>
      </c>
      <c r="D227" s="40" t="s">
        <v>701</v>
      </c>
      <c r="E227" s="36" t="s">
        <v>57</v>
      </c>
      <c r="F227" s="37">
        <v>1479</v>
      </c>
      <c r="G227" s="42">
        <v>197.2908609338</v>
      </c>
      <c r="H227" s="41">
        <f t="shared" si="9"/>
        <v>197.29</v>
      </c>
      <c r="I227" s="56">
        <f t="shared" si="8"/>
        <v>291792</v>
      </c>
      <c r="J227" s="57"/>
      <c r="K227" s="56">
        <f t="shared" ref="K227:K233" si="11">ROUND(F227*J227,0)</f>
        <v>0</v>
      </c>
      <c r="L227" s="53" t="s">
        <v>437</v>
      </c>
    </row>
    <row r="228" ht="99.95" customHeight="1" spans="1:12">
      <c r="A228" s="38" t="s">
        <v>49</v>
      </c>
      <c r="B228" s="39" t="s">
        <v>702</v>
      </c>
      <c r="C228" s="40" t="s">
        <v>703</v>
      </c>
      <c r="D228" s="40" t="s">
        <v>701</v>
      </c>
      <c r="E228" s="36" t="s">
        <v>57</v>
      </c>
      <c r="F228" s="37">
        <v>20</v>
      </c>
      <c r="G228" s="42">
        <v>204.1295668466</v>
      </c>
      <c r="H228" s="41">
        <f t="shared" si="9"/>
        <v>204.13</v>
      </c>
      <c r="I228" s="56">
        <f t="shared" si="8"/>
        <v>4083</v>
      </c>
      <c r="J228" s="57"/>
      <c r="K228" s="56">
        <f t="shared" si="11"/>
        <v>0</v>
      </c>
      <c r="L228" s="53" t="s">
        <v>650</v>
      </c>
    </row>
    <row r="229" ht="99.95" customHeight="1" spans="1:12">
      <c r="A229" s="38" t="s">
        <v>190</v>
      </c>
      <c r="B229" s="39" t="s">
        <v>704</v>
      </c>
      <c r="C229" s="40" t="s">
        <v>705</v>
      </c>
      <c r="D229" s="40" t="s">
        <v>701</v>
      </c>
      <c r="E229" s="36" t="s">
        <v>57</v>
      </c>
      <c r="F229" s="37">
        <v>20</v>
      </c>
      <c r="G229" s="42">
        <v>204.1308540556</v>
      </c>
      <c r="H229" s="41">
        <f t="shared" si="9"/>
        <v>204.13</v>
      </c>
      <c r="I229" s="56">
        <f t="shared" si="8"/>
        <v>4083</v>
      </c>
      <c r="J229" s="57"/>
      <c r="K229" s="56">
        <f t="shared" si="11"/>
        <v>0</v>
      </c>
      <c r="L229" s="53" t="s">
        <v>706</v>
      </c>
    </row>
    <row r="230" ht="99.95" customHeight="1" spans="1:12">
      <c r="A230" s="38" t="s">
        <v>285</v>
      </c>
      <c r="B230" s="39" t="s">
        <v>707</v>
      </c>
      <c r="C230" s="40" t="s">
        <v>708</v>
      </c>
      <c r="D230" s="40" t="s">
        <v>701</v>
      </c>
      <c r="E230" s="36" t="s">
        <v>57</v>
      </c>
      <c r="F230" s="37">
        <v>20</v>
      </c>
      <c r="G230" s="42">
        <v>204.129760338</v>
      </c>
      <c r="H230" s="41">
        <f t="shared" si="9"/>
        <v>204.13</v>
      </c>
      <c r="I230" s="56">
        <f t="shared" si="8"/>
        <v>4083</v>
      </c>
      <c r="J230" s="57"/>
      <c r="K230" s="56">
        <f t="shared" si="11"/>
        <v>0</v>
      </c>
      <c r="L230" s="53" t="s">
        <v>709</v>
      </c>
    </row>
    <row r="231" ht="99.95" customHeight="1" spans="1:12">
      <c r="A231" s="38" t="s">
        <v>289</v>
      </c>
      <c r="B231" s="39" t="s">
        <v>710</v>
      </c>
      <c r="C231" s="40" t="s">
        <v>711</v>
      </c>
      <c r="D231" s="40" t="s">
        <v>701</v>
      </c>
      <c r="E231" s="36" t="s">
        <v>57</v>
      </c>
      <c r="F231" s="37">
        <v>20</v>
      </c>
      <c r="G231" s="42">
        <v>197.288954116</v>
      </c>
      <c r="H231" s="41">
        <f t="shared" si="9"/>
        <v>197.29</v>
      </c>
      <c r="I231" s="56">
        <f t="shared" si="8"/>
        <v>3946</v>
      </c>
      <c r="J231" s="57"/>
      <c r="K231" s="56">
        <f t="shared" si="11"/>
        <v>0</v>
      </c>
      <c r="L231" s="53" t="s">
        <v>146</v>
      </c>
    </row>
    <row r="232" ht="60" customHeight="1" spans="1:12">
      <c r="A232" s="38" t="s">
        <v>712</v>
      </c>
      <c r="B232" s="39" t="s">
        <v>713</v>
      </c>
      <c r="C232" s="40" t="s">
        <v>714</v>
      </c>
      <c r="D232" s="40" t="s">
        <v>715</v>
      </c>
      <c r="E232" s="36" t="s">
        <v>57</v>
      </c>
      <c r="F232" s="37">
        <v>20</v>
      </c>
      <c r="G232" s="42">
        <v>46.134533683</v>
      </c>
      <c r="H232" s="41">
        <f t="shared" si="9"/>
        <v>46.13</v>
      </c>
      <c r="I232" s="56">
        <f t="shared" si="8"/>
        <v>923</v>
      </c>
      <c r="J232" s="57"/>
      <c r="K232" s="56">
        <f t="shared" si="11"/>
        <v>0</v>
      </c>
      <c r="L232" s="53" t="s">
        <v>614</v>
      </c>
    </row>
    <row r="233" ht="99.95" customHeight="1" spans="1:12">
      <c r="A233" s="38" t="s">
        <v>716</v>
      </c>
      <c r="B233" s="39" t="s">
        <v>717</v>
      </c>
      <c r="C233" s="40" t="s">
        <v>718</v>
      </c>
      <c r="D233" s="40" t="s">
        <v>701</v>
      </c>
      <c r="E233" s="36" t="s">
        <v>57</v>
      </c>
      <c r="F233" s="37">
        <v>100</v>
      </c>
      <c r="G233" s="42">
        <v>197.294699898</v>
      </c>
      <c r="H233" s="41">
        <f t="shared" si="9"/>
        <v>197.29</v>
      </c>
      <c r="I233" s="56">
        <f t="shared" si="8"/>
        <v>19729</v>
      </c>
      <c r="J233" s="57"/>
      <c r="K233" s="56">
        <f t="shared" si="11"/>
        <v>0</v>
      </c>
      <c r="L233" s="53" t="s">
        <v>608</v>
      </c>
    </row>
    <row r="234" ht="30" customHeight="1" spans="1:12">
      <c r="A234" s="38" t="s">
        <v>719</v>
      </c>
      <c r="B234" s="39" t="s">
        <v>720</v>
      </c>
      <c r="C234" s="40" t="s">
        <v>721</v>
      </c>
      <c r="D234" s="40"/>
      <c r="E234" s="36" t="s">
        <v>33</v>
      </c>
      <c r="F234" s="37"/>
      <c r="G234" s="42">
        <v>0</v>
      </c>
      <c r="H234" s="41">
        <f t="shared" si="9"/>
        <v>0</v>
      </c>
      <c r="I234" s="56">
        <f t="shared" si="8"/>
        <v>0</v>
      </c>
      <c r="J234" s="54">
        <f>ROUND(H234*报价汇总表11!$C$8,2)</f>
        <v>0</v>
      </c>
      <c r="K234" s="56"/>
      <c r="L234" s="53"/>
    </row>
    <row r="235" ht="20.1" customHeight="1" spans="1:12">
      <c r="A235" s="38" t="s">
        <v>722</v>
      </c>
      <c r="B235" s="39" t="s">
        <v>723</v>
      </c>
      <c r="C235" s="40" t="s">
        <v>724</v>
      </c>
      <c r="D235" s="40"/>
      <c r="E235" s="36" t="s">
        <v>33</v>
      </c>
      <c r="F235" s="37"/>
      <c r="G235" s="42">
        <v>0</v>
      </c>
      <c r="H235" s="41">
        <f t="shared" si="9"/>
        <v>0</v>
      </c>
      <c r="I235" s="56">
        <f t="shared" si="8"/>
        <v>0</v>
      </c>
      <c r="J235" s="54">
        <f>ROUND(H235*报价汇总表11!$C$8,2)</f>
        <v>0</v>
      </c>
      <c r="K235" s="56"/>
      <c r="L235" s="53"/>
    </row>
    <row r="236" ht="20.1" customHeight="1" spans="1:12">
      <c r="A236" s="38" t="s">
        <v>45</v>
      </c>
      <c r="B236" s="39" t="s">
        <v>725</v>
      </c>
      <c r="C236" s="40" t="s">
        <v>726</v>
      </c>
      <c r="D236" s="40"/>
      <c r="E236" s="36" t="s">
        <v>33</v>
      </c>
      <c r="F236" s="37"/>
      <c r="G236" s="42">
        <v>0</v>
      </c>
      <c r="H236" s="41">
        <f t="shared" si="9"/>
        <v>0</v>
      </c>
      <c r="I236" s="56">
        <f t="shared" si="8"/>
        <v>0</v>
      </c>
      <c r="J236" s="54">
        <f>ROUND(H236*报价汇总表11!$C$8,2)</f>
        <v>0</v>
      </c>
      <c r="K236" s="56"/>
      <c r="L236" s="53"/>
    </row>
    <row r="237" ht="50.1" customHeight="1" spans="1:12">
      <c r="A237" s="38" t="s">
        <v>61</v>
      </c>
      <c r="B237" s="39" t="s">
        <v>727</v>
      </c>
      <c r="C237" s="40" t="s">
        <v>728</v>
      </c>
      <c r="D237" s="40" t="s">
        <v>729</v>
      </c>
      <c r="E237" s="36" t="s">
        <v>57</v>
      </c>
      <c r="F237" s="37">
        <v>300</v>
      </c>
      <c r="G237" s="42">
        <v>271.9509236888</v>
      </c>
      <c r="H237" s="41">
        <f t="shared" si="9"/>
        <v>271.95</v>
      </c>
      <c r="I237" s="56">
        <f t="shared" si="8"/>
        <v>81585</v>
      </c>
      <c r="J237" s="57"/>
      <c r="K237" s="56">
        <f>ROUND(F237*J237,0)</f>
        <v>0</v>
      </c>
      <c r="L237" s="53" t="s">
        <v>730</v>
      </c>
    </row>
    <row r="238" ht="50.1" customHeight="1" spans="1:12">
      <c r="A238" s="38" t="s">
        <v>66</v>
      </c>
      <c r="B238" s="39" t="s">
        <v>731</v>
      </c>
      <c r="C238" s="40" t="s">
        <v>732</v>
      </c>
      <c r="D238" s="40" t="s">
        <v>729</v>
      </c>
      <c r="E238" s="36" t="s">
        <v>57</v>
      </c>
      <c r="F238" s="37">
        <v>500</v>
      </c>
      <c r="G238" s="42">
        <v>314.7453391176</v>
      </c>
      <c r="H238" s="41">
        <f t="shared" si="9"/>
        <v>314.75</v>
      </c>
      <c r="I238" s="56">
        <f t="shared" si="8"/>
        <v>157375</v>
      </c>
      <c r="J238" s="57"/>
      <c r="K238" s="56">
        <f>ROUND(F238*J238,0)</f>
        <v>0</v>
      </c>
      <c r="L238" s="53" t="s">
        <v>730</v>
      </c>
    </row>
    <row r="239" ht="50.1" customHeight="1" spans="1:12">
      <c r="A239" s="38" t="s">
        <v>372</v>
      </c>
      <c r="B239" s="39" t="s">
        <v>733</v>
      </c>
      <c r="C239" s="40" t="s">
        <v>734</v>
      </c>
      <c r="D239" s="40" t="s">
        <v>729</v>
      </c>
      <c r="E239" s="36" t="s">
        <v>57</v>
      </c>
      <c r="F239" s="37">
        <v>100</v>
      </c>
      <c r="G239" s="42">
        <v>271.9522907584</v>
      </c>
      <c r="H239" s="41">
        <f t="shared" si="9"/>
        <v>271.95</v>
      </c>
      <c r="I239" s="56">
        <f t="shared" si="8"/>
        <v>27195</v>
      </c>
      <c r="J239" s="57"/>
      <c r="K239" s="56">
        <f>ROUND(F239*J239,0)</f>
        <v>0</v>
      </c>
      <c r="L239" s="53" t="s">
        <v>735</v>
      </c>
    </row>
    <row r="240" ht="50.1" customHeight="1" spans="1:12">
      <c r="A240" s="38" t="s">
        <v>376</v>
      </c>
      <c r="B240" s="39" t="s">
        <v>736</v>
      </c>
      <c r="C240" s="40" t="s">
        <v>737</v>
      </c>
      <c r="D240" s="40" t="s">
        <v>729</v>
      </c>
      <c r="E240" s="36" t="s">
        <v>57</v>
      </c>
      <c r="F240" s="37">
        <v>100</v>
      </c>
      <c r="G240" s="42">
        <v>314.7503543616</v>
      </c>
      <c r="H240" s="41">
        <f t="shared" si="9"/>
        <v>314.75</v>
      </c>
      <c r="I240" s="56">
        <f t="shared" si="8"/>
        <v>31475</v>
      </c>
      <c r="J240" s="57"/>
      <c r="K240" s="56">
        <f>ROUND(F240*J240,0)</f>
        <v>0</v>
      </c>
      <c r="L240" s="53" t="s">
        <v>735</v>
      </c>
    </row>
    <row r="241" ht="50.1" customHeight="1" spans="1:12">
      <c r="A241" s="38" t="s">
        <v>49</v>
      </c>
      <c r="B241" s="39" t="s">
        <v>738</v>
      </c>
      <c r="C241" s="40" t="s">
        <v>739</v>
      </c>
      <c r="D241" s="40" t="s">
        <v>729</v>
      </c>
      <c r="E241" s="36" t="s">
        <v>57</v>
      </c>
      <c r="F241" s="37"/>
      <c r="G241" s="42">
        <v>755.29</v>
      </c>
      <c r="H241" s="41">
        <f t="shared" si="9"/>
        <v>755.29</v>
      </c>
      <c r="I241" s="56">
        <f t="shared" si="8"/>
        <v>0</v>
      </c>
      <c r="J241" s="54">
        <f>ROUND(H241*报价汇总表11!$C$8,2)</f>
        <v>0</v>
      </c>
      <c r="K241" s="56"/>
      <c r="L241" s="53"/>
    </row>
    <row r="242" ht="30" customHeight="1" spans="1:12">
      <c r="A242" s="38" t="s">
        <v>740</v>
      </c>
      <c r="B242" s="39" t="s">
        <v>741</v>
      </c>
      <c r="C242" s="40" t="s">
        <v>742</v>
      </c>
      <c r="D242" s="40"/>
      <c r="E242" s="36" t="s">
        <v>33</v>
      </c>
      <c r="F242" s="37"/>
      <c r="G242" s="42">
        <v>0</v>
      </c>
      <c r="H242" s="41">
        <f t="shared" si="9"/>
        <v>0</v>
      </c>
      <c r="I242" s="56">
        <f t="shared" si="8"/>
        <v>0</v>
      </c>
      <c r="J242" s="54">
        <f>ROUND(H242*报价汇总表11!$C$8,2)</f>
        <v>0</v>
      </c>
      <c r="K242" s="56"/>
      <c r="L242" s="53"/>
    </row>
    <row r="243" ht="60" customHeight="1" spans="1:12">
      <c r="A243" s="38" t="s">
        <v>45</v>
      </c>
      <c r="B243" s="39" t="s">
        <v>743</v>
      </c>
      <c r="C243" s="40" t="s">
        <v>744</v>
      </c>
      <c r="D243" s="40" t="s">
        <v>745</v>
      </c>
      <c r="E243" s="36" t="s">
        <v>57</v>
      </c>
      <c r="F243" s="37"/>
      <c r="G243" s="42">
        <v>420.4637711</v>
      </c>
      <c r="H243" s="41">
        <f t="shared" si="9"/>
        <v>420.46</v>
      </c>
      <c r="I243" s="56">
        <f t="shared" si="8"/>
        <v>0</v>
      </c>
      <c r="J243" s="54">
        <f>ROUND(H243*报价汇总表11!$C$8,2)</f>
        <v>0</v>
      </c>
      <c r="K243" s="56"/>
      <c r="L243" s="53" t="s">
        <v>146</v>
      </c>
    </row>
    <row r="244" ht="60" customHeight="1" spans="1:12">
      <c r="A244" s="38" t="s">
        <v>49</v>
      </c>
      <c r="B244" s="39" t="s">
        <v>746</v>
      </c>
      <c r="C244" s="40" t="s">
        <v>747</v>
      </c>
      <c r="D244" s="40" t="s">
        <v>745</v>
      </c>
      <c r="E244" s="36" t="s">
        <v>57</v>
      </c>
      <c r="F244" s="37"/>
      <c r="G244" s="42">
        <v>465.7237711</v>
      </c>
      <c r="H244" s="41">
        <f t="shared" si="9"/>
        <v>465.72</v>
      </c>
      <c r="I244" s="56">
        <f t="shared" si="8"/>
        <v>0</v>
      </c>
      <c r="J244" s="54">
        <f>ROUND(H244*报价汇总表11!$C$8,2)</f>
        <v>0</v>
      </c>
      <c r="K244" s="56"/>
      <c r="L244" s="53" t="s">
        <v>146</v>
      </c>
    </row>
    <row r="245" ht="30" customHeight="1" spans="1:12">
      <c r="A245" s="38" t="s">
        <v>748</v>
      </c>
      <c r="B245" s="39" t="s">
        <v>749</v>
      </c>
      <c r="C245" s="40" t="s">
        <v>750</v>
      </c>
      <c r="D245" s="40"/>
      <c r="E245" s="36" t="s">
        <v>33</v>
      </c>
      <c r="F245" s="37"/>
      <c r="G245" s="42">
        <v>0</v>
      </c>
      <c r="H245" s="41">
        <f t="shared" si="9"/>
        <v>0</v>
      </c>
      <c r="I245" s="56">
        <f t="shared" si="8"/>
        <v>0</v>
      </c>
      <c r="J245" s="54">
        <f>ROUND(H245*报价汇总表11!$C$8,2)</f>
        <v>0</v>
      </c>
      <c r="K245" s="56"/>
      <c r="L245" s="53"/>
    </row>
    <row r="246" ht="69.95" customHeight="1" spans="1:12">
      <c r="A246" s="38" t="s">
        <v>751</v>
      </c>
      <c r="B246" s="39" t="s">
        <v>752</v>
      </c>
      <c r="C246" s="40" t="s">
        <v>753</v>
      </c>
      <c r="D246" s="40" t="s">
        <v>754</v>
      </c>
      <c r="E246" s="36" t="s">
        <v>168</v>
      </c>
      <c r="F246" s="37"/>
      <c r="G246" s="42">
        <v>6.90518</v>
      </c>
      <c r="H246" s="41">
        <f t="shared" si="9"/>
        <v>6.91</v>
      </c>
      <c r="I246" s="56">
        <f t="shared" si="8"/>
        <v>0</v>
      </c>
      <c r="J246" s="54">
        <f>ROUND(H246*报价汇总表11!$C$8,2)</f>
        <v>0</v>
      </c>
      <c r="K246" s="56"/>
      <c r="L246" s="53" t="s">
        <v>755</v>
      </c>
    </row>
    <row r="247" ht="60" customHeight="1" spans="1:12">
      <c r="A247" s="38" t="s">
        <v>756</v>
      </c>
      <c r="B247" s="39" t="s">
        <v>757</v>
      </c>
      <c r="C247" s="40" t="s">
        <v>758</v>
      </c>
      <c r="D247" s="40" t="s">
        <v>759</v>
      </c>
      <c r="E247" s="36" t="s">
        <v>57</v>
      </c>
      <c r="F247" s="37"/>
      <c r="G247" s="42">
        <v>447.879968646</v>
      </c>
      <c r="H247" s="41">
        <f t="shared" si="9"/>
        <v>447.88</v>
      </c>
      <c r="I247" s="56">
        <f t="shared" si="8"/>
        <v>0</v>
      </c>
      <c r="J247" s="54">
        <f>ROUND(H247*报价汇总表11!$C$8,2)</f>
        <v>0</v>
      </c>
      <c r="K247" s="56"/>
      <c r="L247" s="53" t="s">
        <v>608</v>
      </c>
    </row>
    <row r="248" ht="20.1" customHeight="1" spans="1:12">
      <c r="A248" s="38" t="s">
        <v>760</v>
      </c>
      <c r="B248" s="39" t="s">
        <v>761</v>
      </c>
      <c r="C248" s="40" t="s">
        <v>762</v>
      </c>
      <c r="D248" s="40"/>
      <c r="E248" s="36" t="s">
        <v>33</v>
      </c>
      <c r="F248" s="37"/>
      <c r="G248" s="42">
        <v>0</v>
      </c>
      <c r="H248" s="41">
        <f t="shared" si="9"/>
        <v>0</v>
      </c>
      <c r="I248" s="56">
        <f t="shared" si="8"/>
        <v>0</v>
      </c>
      <c r="J248" s="54">
        <f>ROUND(H248*报价汇总表11!$C$8,2)</f>
        <v>0</v>
      </c>
      <c r="K248" s="56"/>
      <c r="L248" s="53"/>
    </row>
    <row r="249" ht="60" customHeight="1" spans="1:12">
      <c r="A249" s="38" t="s">
        <v>763</v>
      </c>
      <c r="B249" s="39" t="s">
        <v>764</v>
      </c>
      <c r="C249" s="40" t="s">
        <v>765</v>
      </c>
      <c r="D249" s="40" t="s">
        <v>766</v>
      </c>
      <c r="E249" s="36" t="s">
        <v>41</v>
      </c>
      <c r="F249" s="37"/>
      <c r="G249" s="42">
        <v>115.58</v>
      </c>
      <c r="H249" s="41">
        <f t="shared" si="9"/>
        <v>115.58</v>
      </c>
      <c r="I249" s="56">
        <f t="shared" si="8"/>
        <v>0</v>
      </c>
      <c r="J249" s="54">
        <f>ROUND(H249*报价汇总表11!$C$8,2)</f>
        <v>0</v>
      </c>
      <c r="K249" s="56"/>
      <c r="L249" s="53"/>
    </row>
    <row r="250" ht="60" customHeight="1" spans="1:12">
      <c r="A250" s="38" t="s">
        <v>767</v>
      </c>
      <c r="B250" s="39" t="s">
        <v>768</v>
      </c>
      <c r="C250" s="40" t="s">
        <v>769</v>
      </c>
      <c r="D250" s="40" t="s">
        <v>770</v>
      </c>
      <c r="E250" s="36" t="s">
        <v>41</v>
      </c>
      <c r="F250" s="37"/>
      <c r="G250" s="42">
        <v>162.42</v>
      </c>
      <c r="H250" s="41">
        <f t="shared" si="9"/>
        <v>162.42</v>
      </c>
      <c r="I250" s="56">
        <f t="shared" si="8"/>
        <v>0</v>
      </c>
      <c r="J250" s="54">
        <f>ROUND(H250*报价汇总表11!$C$8,2)</f>
        <v>0</v>
      </c>
      <c r="K250" s="56"/>
      <c r="L250" s="53"/>
    </row>
    <row r="251" ht="20.1" customHeight="1" spans="1:12">
      <c r="A251" s="38" t="s">
        <v>771</v>
      </c>
      <c r="B251" s="39" t="s">
        <v>772</v>
      </c>
      <c r="C251" s="40" t="s">
        <v>773</v>
      </c>
      <c r="D251" s="40"/>
      <c r="E251" s="36" t="s">
        <v>33</v>
      </c>
      <c r="F251" s="37"/>
      <c r="G251" s="42">
        <v>0</v>
      </c>
      <c r="H251" s="41">
        <f t="shared" si="9"/>
        <v>0</v>
      </c>
      <c r="I251" s="56">
        <f t="shared" si="8"/>
        <v>0</v>
      </c>
      <c r="J251" s="54">
        <f>ROUND(H251*报价汇总表11!$C$8,2)</f>
        <v>0</v>
      </c>
      <c r="K251" s="56"/>
      <c r="L251" s="53"/>
    </row>
    <row r="252" ht="60" customHeight="1" spans="1:12">
      <c r="A252" s="38" t="s">
        <v>774</v>
      </c>
      <c r="B252" s="39" t="s">
        <v>775</v>
      </c>
      <c r="C252" s="40" t="s">
        <v>776</v>
      </c>
      <c r="D252" s="40" t="s">
        <v>777</v>
      </c>
      <c r="E252" s="36" t="s">
        <v>57</v>
      </c>
      <c r="F252" s="37"/>
      <c r="G252" s="42">
        <v>345.39</v>
      </c>
      <c r="H252" s="41">
        <f t="shared" si="9"/>
        <v>345.39</v>
      </c>
      <c r="I252" s="56">
        <f t="shared" si="8"/>
        <v>0</v>
      </c>
      <c r="J252" s="54">
        <f>ROUND(H252*报价汇总表11!$C$8,2)</f>
        <v>0</v>
      </c>
      <c r="K252" s="56"/>
      <c r="L252" s="53"/>
    </row>
    <row r="253" ht="60" customHeight="1" spans="1:12">
      <c r="A253" s="38" t="s">
        <v>778</v>
      </c>
      <c r="B253" s="39" t="s">
        <v>779</v>
      </c>
      <c r="C253" s="40" t="s">
        <v>780</v>
      </c>
      <c r="D253" s="40" t="s">
        <v>777</v>
      </c>
      <c r="E253" s="36" t="s">
        <v>57</v>
      </c>
      <c r="F253" s="37"/>
      <c r="G253" s="42">
        <v>196.38</v>
      </c>
      <c r="H253" s="41">
        <f t="shared" si="9"/>
        <v>196.38</v>
      </c>
      <c r="I253" s="56">
        <f t="shared" si="8"/>
        <v>0</v>
      </c>
      <c r="J253" s="54">
        <f>ROUND(H253*报价汇总表11!$C$8,2)</f>
        <v>0</v>
      </c>
      <c r="K253" s="56"/>
      <c r="L253" s="53"/>
    </row>
    <row r="254" ht="39.95" customHeight="1" spans="1:12">
      <c r="A254" s="38" t="s">
        <v>781</v>
      </c>
      <c r="B254" s="39" t="s">
        <v>782</v>
      </c>
      <c r="C254" s="40" t="s">
        <v>783</v>
      </c>
      <c r="D254" s="40" t="s">
        <v>279</v>
      </c>
      <c r="E254" s="36" t="s">
        <v>57</v>
      </c>
      <c r="F254" s="37"/>
      <c r="G254" s="42">
        <v>114.38</v>
      </c>
      <c r="H254" s="41">
        <f t="shared" si="9"/>
        <v>114.38</v>
      </c>
      <c r="I254" s="56">
        <f t="shared" si="8"/>
        <v>0</v>
      </c>
      <c r="J254" s="54">
        <f>ROUND(H254*报价汇总表11!$C$8,2)</f>
        <v>0</v>
      </c>
      <c r="K254" s="56"/>
      <c r="L254" s="53"/>
    </row>
    <row r="255" ht="39.95" customHeight="1" spans="1:12">
      <c r="A255" s="38" t="s">
        <v>784</v>
      </c>
      <c r="B255" s="39" t="s">
        <v>785</v>
      </c>
      <c r="C255" s="40" t="s">
        <v>786</v>
      </c>
      <c r="D255" s="40" t="s">
        <v>787</v>
      </c>
      <c r="E255" s="36" t="s">
        <v>57</v>
      </c>
      <c r="F255" s="37"/>
      <c r="G255" s="42">
        <v>247.93</v>
      </c>
      <c r="H255" s="41">
        <f t="shared" si="9"/>
        <v>247.93</v>
      </c>
      <c r="I255" s="56">
        <f t="shared" si="8"/>
        <v>0</v>
      </c>
      <c r="J255" s="54">
        <f>ROUND(H255*报价汇总表11!$C$8,2)</f>
        <v>0</v>
      </c>
      <c r="K255" s="56"/>
      <c r="L255" s="53"/>
    </row>
    <row r="256" ht="69.95" customHeight="1" spans="1:12">
      <c r="A256" s="38" t="s">
        <v>788</v>
      </c>
      <c r="B256" s="39" t="s">
        <v>789</v>
      </c>
      <c r="C256" s="40" t="s">
        <v>790</v>
      </c>
      <c r="D256" s="40" t="s">
        <v>791</v>
      </c>
      <c r="E256" s="36" t="s">
        <v>57</v>
      </c>
      <c r="F256" s="37"/>
      <c r="G256" s="42">
        <v>162.691282115</v>
      </c>
      <c r="H256" s="41">
        <f t="shared" si="9"/>
        <v>162.69</v>
      </c>
      <c r="I256" s="56">
        <f t="shared" si="8"/>
        <v>0</v>
      </c>
      <c r="J256" s="54">
        <f>ROUND(H256*报价汇总表11!$C$8,2)</f>
        <v>0</v>
      </c>
      <c r="K256" s="56"/>
      <c r="L256" s="53" t="s">
        <v>146</v>
      </c>
    </row>
    <row r="257" ht="69.95" customHeight="1" spans="1:12">
      <c r="A257" s="38" t="s">
        <v>792</v>
      </c>
      <c r="B257" s="39" t="s">
        <v>793</v>
      </c>
      <c r="C257" s="40" t="s">
        <v>794</v>
      </c>
      <c r="D257" s="40" t="s">
        <v>791</v>
      </c>
      <c r="E257" s="36" t="s">
        <v>57</v>
      </c>
      <c r="F257" s="37"/>
      <c r="G257" s="42">
        <v>162.732640860989</v>
      </c>
      <c r="H257" s="41">
        <f t="shared" si="9"/>
        <v>162.73</v>
      </c>
      <c r="I257" s="56">
        <f t="shared" si="8"/>
        <v>0</v>
      </c>
      <c r="J257" s="54">
        <f>ROUND(H257*报价汇总表11!$C$8,2)</f>
        <v>0</v>
      </c>
      <c r="K257" s="56"/>
      <c r="L257" s="53" t="s">
        <v>437</v>
      </c>
    </row>
    <row r="258" ht="30" customHeight="1" spans="1:12">
      <c r="A258" s="38" t="s">
        <v>795</v>
      </c>
      <c r="B258" s="39" t="s">
        <v>796</v>
      </c>
      <c r="C258" s="40" t="s">
        <v>797</v>
      </c>
      <c r="D258" s="40" t="s">
        <v>798</v>
      </c>
      <c r="E258" s="36" t="s">
        <v>88</v>
      </c>
      <c r="F258" s="37"/>
      <c r="G258" s="42">
        <v>102.9</v>
      </c>
      <c r="H258" s="41">
        <f t="shared" si="9"/>
        <v>102.9</v>
      </c>
      <c r="I258" s="56">
        <f t="shared" si="8"/>
        <v>0</v>
      </c>
      <c r="J258" s="54">
        <f>ROUND(H258*报价汇总表11!$C$8,2)</f>
        <v>0</v>
      </c>
      <c r="K258" s="56"/>
      <c r="L258" s="53"/>
    </row>
    <row r="259" ht="39.95" customHeight="1" spans="1:12">
      <c r="A259" s="38" t="s">
        <v>799</v>
      </c>
      <c r="B259" s="39" t="s">
        <v>800</v>
      </c>
      <c r="C259" s="40" t="s">
        <v>801</v>
      </c>
      <c r="D259" s="40" t="s">
        <v>802</v>
      </c>
      <c r="E259" s="36" t="s">
        <v>88</v>
      </c>
      <c r="F259" s="37"/>
      <c r="G259" s="42">
        <v>179.923334404061</v>
      </c>
      <c r="H259" s="41">
        <f t="shared" si="9"/>
        <v>179.92</v>
      </c>
      <c r="I259" s="56">
        <f t="shared" si="8"/>
        <v>0</v>
      </c>
      <c r="J259" s="54">
        <f>ROUND(H259*报价汇总表11!$C$8,2)</f>
        <v>0</v>
      </c>
      <c r="K259" s="56"/>
      <c r="L259" s="53" t="s">
        <v>803</v>
      </c>
    </row>
    <row r="260" ht="39.95" customHeight="1" spans="1:12">
      <c r="A260" s="38" t="s">
        <v>804</v>
      </c>
      <c r="B260" s="39" t="s">
        <v>805</v>
      </c>
      <c r="C260" s="40" t="s">
        <v>806</v>
      </c>
      <c r="D260" s="40" t="s">
        <v>802</v>
      </c>
      <c r="E260" s="36" t="s">
        <v>88</v>
      </c>
      <c r="F260" s="37"/>
      <c r="G260" s="42">
        <v>693.154615282</v>
      </c>
      <c r="H260" s="41">
        <f t="shared" si="9"/>
        <v>693.15</v>
      </c>
      <c r="I260" s="56">
        <f t="shared" si="8"/>
        <v>0</v>
      </c>
      <c r="J260" s="54">
        <f>ROUND(H260*报价汇总表11!$C$8,2)</f>
        <v>0</v>
      </c>
      <c r="K260" s="56"/>
      <c r="L260" s="53" t="s">
        <v>803</v>
      </c>
    </row>
    <row r="261" ht="30" customHeight="1" spans="1:12">
      <c r="A261" s="38" t="s">
        <v>807</v>
      </c>
      <c r="B261" s="39" t="s">
        <v>808</v>
      </c>
      <c r="C261" s="40" t="s">
        <v>809</v>
      </c>
      <c r="D261" s="40" t="s">
        <v>810</v>
      </c>
      <c r="E261" s="36" t="s">
        <v>57</v>
      </c>
      <c r="F261" s="37"/>
      <c r="G261" s="42">
        <v>14.85001796</v>
      </c>
      <c r="H261" s="41">
        <f t="shared" si="9"/>
        <v>14.85</v>
      </c>
      <c r="I261" s="56">
        <f t="shared" si="8"/>
        <v>0</v>
      </c>
      <c r="J261" s="54">
        <f>ROUND(H261*报价汇总表11!$C$8,2)</f>
        <v>0</v>
      </c>
      <c r="K261" s="56"/>
      <c r="L261" s="53" t="s">
        <v>614</v>
      </c>
    </row>
    <row r="262" ht="30" customHeight="1" spans="1:12">
      <c r="A262" s="38" t="s">
        <v>811</v>
      </c>
      <c r="B262" s="39" t="s">
        <v>812</v>
      </c>
      <c r="C262" s="40" t="s">
        <v>813</v>
      </c>
      <c r="D262" s="40" t="s">
        <v>810</v>
      </c>
      <c r="E262" s="36" t="s">
        <v>57</v>
      </c>
      <c r="F262" s="37">
        <v>2.2</v>
      </c>
      <c r="G262" s="42">
        <v>14.8521154320001</v>
      </c>
      <c r="H262" s="41">
        <f t="shared" si="9"/>
        <v>14.85</v>
      </c>
      <c r="I262" s="56">
        <f t="shared" si="8"/>
        <v>33</v>
      </c>
      <c r="J262" s="57"/>
      <c r="K262" s="56">
        <f>ROUND(F262*J262,0)</f>
        <v>0</v>
      </c>
      <c r="L262" s="53" t="s">
        <v>814</v>
      </c>
    </row>
    <row r="263" ht="69.95" customHeight="1" spans="1:12">
      <c r="A263" s="38" t="s">
        <v>815</v>
      </c>
      <c r="B263" s="39" t="s">
        <v>816</v>
      </c>
      <c r="C263" s="40" t="s">
        <v>817</v>
      </c>
      <c r="D263" s="40" t="s">
        <v>810</v>
      </c>
      <c r="E263" s="36" t="s">
        <v>57</v>
      </c>
      <c r="F263" s="37"/>
      <c r="G263" s="42">
        <v>43.181188864</v>
      </c>
      <c r="H263" s="41">
        <f t="shared" si="9"/>
        <v>43.18</v>
      </c>
      <c r="I263" s="56">
        <f t="shared" ref="I263" si="12">ROUND(F263*H263,0)</f>
        <v>0</v>
      </c>
      <c r="J263" s="54">
        <f>ROUND(H263*报价汇总表11!$C$8,2)</f>
        <v>0</v>
      </c>
      <c r="K263" s="56"/>
      <c r="L263" s="53" t="s">
        <v>706</v>
      </c>
    </row>
    <row r="264" s="6" customFormat="1" ht="20.1" customHeight="1" spans="1:12">
      <c r="A264" s="59"/>
      <c r="B264" s="60" t="s">
        <v>818</v>
      </c>
      <c r="C264" s="61"/>
      <c r="D264" s="61"/>
      <c r="E264" s="62"/>
      <c r="F264" s="63"/>
      <c r="G264" s="62"/>
      <c r="H264" s="62"/>
      <c r="I264" s="64">
        <f>SUM(I5:I263)</f>
        <v>1990676</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12 J29 J40 J48 J52 J57 J61 J73 J74 J103 J104 J107 J129 J130 J131 J140 J159 J176 J187 J200 J207 J210 J262 J263 J9:J11 J13:J14 J15:J16 J17:J20 J21:J22 J23:J28 J30:J34 J35:J36 J37:J39 J41:J42 J43:J45 J46:J47 J49:J51 J53:J56 J58:J60 J62:J64 J65:J69 J70:J72 J75:J89 J90:J100 J101:J102 J105:J106 J108:J111 J112:J115 J116:J121 J122:J126 J127:J128 J132:J135 J136:J137 J138:J139 J141:J144 J145:J158 J160:J163 J164:J165 J166:J170 J171:J175 J177:J179 J180:J184 J185:J186 J188:J190 J191:J192 J193:J194 J195:J199 J201:J204 J205:J206 J208:J209 J211:J216 J217:J219 J220:J222 J223:J226 J227:J233 J234:J236 J237:J240 J241:J261">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I39" evalError="1"/>
  </ignoredError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832</v>
      </c>
      <c r="B2" s="70"/>
      <c r="C2" s="70"/>
      <c r="D2" s="70"/>
      <c r="E2" s="70"/>
    </row>
    <row r="3" ht="39.95" customHeight="1" spans="1:5">
      <c r="A3" s="71" t="s">
        <v>7</v>
      </c>
      <c r="B3" s="72" t="s">
        <v>8</v>
      </c>
      <c r="C3" s="73" t="s">
        <v>9</v>
      </c>
      <c r="D3" s="74" t="s">
        <v>10</v>
      </c>
      <c r="E3" s="75" t="s">
        <v>11</v>
      </c>
    </row>
    <row r="4" ht="39.95" customHeight="1" spans="1:5">
      <c r="A4" s="76">
        <v>1</v>
      </c>
      <c r="B4" s="77" t="s">
        <v>12</v>
      </c>
      <c r="C4" s="78">
        <f>'12-长沙'!I264</f>
        <v>2491542</v>
      </c>
      <c r="D4" s="78">
        <f>'12-长沙'!K264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2491542</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20" activePane="bottomLeft" state="frozen"/>
      <selection/>
      <selection pane="bottomLeft" activeCell="J25" sqref="J25"/>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832</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ROUND(H7*报价汇总表12!$C$8,2)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ROUND(H8*报价汇总表12!$C$8,2)</f>
        <v>0</v>
      </c>
      <c r="K8" s="56"/>
      <c r="L8" s="53"/>
    </row>
    <row r="9" ht="60" customHeight="1" spans="1:12">
      <c r="A9" s="38" t="s">
        <v>45</v>
      </c>
      <c r="B9" s="39" t="s">
        <v>46</v>
      </c>
      <c r="C9" s="40" t="s">
        <v>47</v>
      </c>
      <c r="D9" s="40" t="s">
        <v>48</v>
      </c>
      <c r="E9" s="36" t="s">
        <v>41</v>
      </c>
      <c r="F9" s="37">
        <v>500</v>
      </c>
      <c r="G9" s="42">
        <v>2.27</v>
      </c>
      <c r="H9" s="41">
        <f t="shared" si="0"/>
        <v>2.27</v>
      </c>
      <c r="I9" s="56">
        <f t="shared" si="1"/>
        <v>1135</v>
      </c>
      <c r="J9" s="57"/>
      <c r="K9" s="56">
        <f t="shared" ref="K9:K70" si="2">ROUND(F9*J9,0)</f>
        <v>0</v>
      </c>
      <c r="L9" s="53"/>
    </row>
    <row r="10" ht="50.1" customHeight="1" spans="1:12">
      <c r="A10" s="38" t="s">
        <v>49</v>
      </c>
      <c r="B10" s="39" t="s">
        <v>50</v>
      </c>
      <c r="C10" s="40" t="s">
        <v>51</v>
      </c>
      <c r="D10" s="40" t="s">
        <v>52</v>
      </c>
      <c r="E10" s="36" t="s">
        <v>41</v>
      </c>
      <c r="F10" s="37">
        <v>300</v>
      </c>
      <c r="G10" s="42">
        <v>3.04</v>
      </c>
      <c r="H10" s="41">
        <f t="shared" si="0"/>
        <v>3.04</v>
      </c>
      <c r="I10" s="56">
        <f t="shared" si="1"/>
        <v>912</v>
      </c>
      <c r="J10" s="57"/>
      <c r="K10" s="56">
        <f t="shared" si="2"/>
        <v>0</v>
      </c>
      <c r="L10" s="53"/>
    </row>
    <row r="11" ht="50.1" customHeight="1" spans="1:12">
      <c r="A11" s="38" t="s">
        <v>53</v>
      </c>
      <c r="B11" s="39" t="s">
        <v>54</v>
      </c>
      <c r="C11" s="40" t="s">
        <v>55</v>
      </c>
      <c r="D11" s="40" t="s">
        <v>56</v>
      </c>
      <c r="E11" s="36" t="s">
        <v>57</v>
      </c>
      <c r="F11" s="37">
        <v>500</v>
      </c>
      <c r="G11" s="42">
        <v>5.38</v>
      </c>
      <c r="H11" s="41">
        <f t="shared" si="0"/>
        <v>5.38</v>
      </c>
      <c r="I11" s="56">
        <f t="shared" si="1"/>
        <v>2690</v>
      </c>
      <c r="J11" s="57"/>
      <c r="K11" s="56">
        <f t="shared" si="2"/>
        <v>0</v>
      </c>
      <c r="L11" s="53"/>
    </row>
    <row r="12" ht="20.1" customHeight="1" spans="1:12">
      <c r="A12" s="38" t="s">
        <v>58</v>
      </c>
      <c r="B12" s="39" t="s">
        <v>59</v>
      </c>
      <c r="C12" s="40" t="s">
        <v>60</v>
      </c>
      <c r="D12" s="40"/>
      <c r="E12" s="36" t="s">
        <v>33</v>
      </c>
      <c r="F12" s="37"/>
      <c r="G12" s="42">
        <v>0</v>
      </c>
      <c r="H12" s="41">
        <f t="shared" si="0"/>
        <v>0</v>
      </c>
      <c r="I12" s="56">
        <f t="shared" si="1"/>
        <v>0</v>
      </c>
      <c r="J12" s="54">
        <f>ROUND(H12*报价汇总表12!$C$8,2)</f>
        <v>0</v>
      </c>
      <c r="K12" s="56"/>
      <c r="L12" s="53"/>
    </row>
    <row r="13" ht="39.95" customHeight="1" spans="1:12">
      <c r="A13" s="38" t="s">
        <v>61</v>
      </c>
      <c r="B13" s="39" t="s">
        <v>62</v>
      </c>
      <c r="C13" s="40" t="s">
        <v>63</v>
      </c>
      <c r="D13" s="40" t="s">
        <v>64</v>
      </c>
      <c r="E13" s="36" t="s">
        <v>65</v>
      </c>
      <c r="F13" s="37">
        <v>100</v>
      </c>
      <c r="G13" s="42">
        <v>34.63</v>
      </c>
      <c r="H13" s="41">
        <f t="shared" si="0"/>
        <v>34.63</v>
      </c>
      <c r="I13" s="56">
        <f t="shared" si="1"/>
        <v>3463</v>
      </c>
      <c r="J13" s="57"/>
      <c r="K13" s="56">
        <f t="shared" si="2"/>
        <v>0</v>
      </c>
      <c r="L13" s="53"/>
    </row>
    <row r="14" ht="30" customHeight="1" spans="1:12">
      <c r="A14" s="38" t="s">
        <v>66</v>
      </c>
      <c r="B14" s="39" t="s">
        <v>67</v>
      </c>
      <c r="C14" s="40" t="s">
        <v>68</v>
      </c>
      <c r="D14" s="40" t="s">
        <v>64</v>
      </c>
      <c r="E14" s="36" t="s">
        <v>41</v>
      </c>
      <c r="F14" s="37">
        <v>200</v>
      </c>
      <c r="G14" s="42">
        <v>0.72</v>
      </c>
      <c r="H14" s="41">
        <f t="shared" si="0"/>
        <v>0.72</v>
      </c>
      <c r="I14" s="56">
        <f t="shared" si="1"/>
        <v>144</v>
      </c>
      <c r="J14" s="57"/>
      <c r="K14" s="56">
        <f t="shared" si="2"/>
        <v>0</v>
      </c>
      <c r="L14" s="53"/>
    </row>
    <row r="15" ht="30" customHeight="1" spans="1:12">
      <c r="A15" s="38" t="s">
        <v>69</v>
      </c>
      <c r="B15" s="39" t="s">
        <v>70</v>
      </c>
      <c r="C15" s="40" t="s">
        <v>71</v>
      </c>
      <c r="D15" s="40"/>
      <c r="E15" s="36" t="s">
        <v>33</v>
      </c>
      <c r="F15" s="37"/>
      <c r="G15" s="42">
        <v>0</v>
      </c>
      <c r="H15" s="41">
        <f t="shared" si="0"/>
        <v>0</v>
      </c>
      <c r="I15" s="56">
        <f t="shared" si="1"/>
        <v>0</v>
      </c>
      <c r="J15" s="54">
        <f>ROUND(H15*报价汇总表12!$C$8,2)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ROUND(H16*报价汇总表12!$C$8,2)</f>
        <v>0</v>
      </c>
      <c r="K16" s="56"/>
      <c r="L16" s="53"/>
    </row>
    <row r="17" ht="39.95" customHeight="1" spans="1:12">
      <c r="A17" s="38" t="s">
        <v>45</v>
      </c>
      <c r="B17" s="39" t="s">
        <v>75</v>
      </c>
      <c r="C17" s="40" t="s">
        <v>76</v>
      </c>
      <c r="D17" s="40" t="s">
        <v>77</v>
      </c>
      <c r="E17" s="36" t="s">
        <v>41</v>
      </c>
      <c r="F17" s="37">
        <v>50</v>
      </c>
      <c r="G17" s="42">
        <v>23.45</v>
      </c>
      <c r="H17" s="41">
        <f t="shared" si="0"/>
        <v>23.45</v>
      </c>
      <c r="I17" s="56">
        <f t="shared" si="1"/>
        <v>1173</v>
      </c>
      <c r="J17" s="57"/>
      <c r="K17" s="56">
        <f t="shared" si="2"/>
        <v>0</v>
      </c>
      <c r="L17" s="53"/>
    </row>
    <row r="18" ht="39.95" customHeight="1" spans="1:12">
      <c r="A18" s="38" t="s">
        <v>49</v>
      </c>
      <c r="B18" s="39" t="s">
        <v>78</v>
      </c>
      <c r="C18" s="40" t="s">
        <v>79</v>
      </c>
      <c r="D18" s="40" t="s">
        <v>77</v>
      </c>
      <c r="E18" s="36" t="s">
        <v>41</v>
      </c>
      <c r="F18" s="37">
        <v>50</v>
      </c>
      <c r="G18" s="42">
        <v>10.18</v>
      </c>
      <c r="H18" s="41">
        <f t="shared" si="0"/>
        <v>10.18</v>
      </c>
      <c r="I18" s="56">
        <f t="shared" si="1"/>
        <v>509</v>
      </c>
      <c r="J18" s="57"/>
      <c r="K18" s="56">
        <f t="shared" si="2"/>
        <v>0</v>
      </c>
      <c r="L18" s="53"/>
    </row>
    <row r="19" ht="30" customHeight="1" spans="1:12">
      <c r="A19" s="38" t="s">
        <v>80</v>
      </c>
      <c r="B19" s="39" t="s">
        <v>81</v>
      </c>
      <c r="C19" s="40" t="s">
        <v>82</v>
      </c>
      <c r="D19" s="40" t="s">
        <v>83</v>
      </c>
      <c r="E19" s="36" t="s">
        <v>41</v>
      </c>
      <c r="F19" s="37">
        <v>50</v>
      </c>
      <c r="G19" s="42">
        <v>12.38</v>
      </c>
      <c r="H19" s="41">
        <f t="shared" si="0"/>
        <v>12.38</v>
      </c>
      <c r="I19" s="56">
        <f t="shared" si="1"/>
        <v>619</v>
      </c>
      <c r="J19" s="57"/>
      <c r="K19" s="56">
        <f t="shared" si="2"/>
        <v>0</v>
      </c>
      <c r="L19" s="53"/>
    </row>
    <row r="20" ht="20.1" customHeight="1" spans="1:12">
      <c r="A20" s="38" t="s">
        <v>84</v>
      </c>
      <c r="B20" s="39" t="s">
        <v>85</v>
      </c>
      <c r="C20" s="40" t="s">
        <v>86</v>
      </c>
      <c r="D20" s="40" t="s">
        <v>87</v>
      </c>
      <c r="E20" s="36" t="s">
        <v>88</v>
      </c>
      <c r="F20" s="37">
        <v>10</v>
      </c>
      <c r="G20" s="42">
        <v>5.69</v>
      </c>
      <c r="H20" s="41">
        <f t="shared" si="0"/>
        <v>5.69</v>
      </c>
      <c r="I20" s="56">
        <f t="shared" si="1"/>
        <v>57</v>
      </c>
      <c r="J20" s="57"/>
      <c r="K20" s="56">
        <f t="shared" si="2"/>
        <v>0</v>
      </c>
      <c r="L20" s="53"/>
    </row>
    <row r="21" ht="60" customHeight="1" spans="1:12">
      <c r="A21" s="38" t="s">
        <v>89</v>
      </c>
      <c r="B21" s="39" t="s">
        <v>90</v>
      </c>
      <c r="C21" s="40" t="s">
        <v>91</v>
      </c>
      <c r="D21" s="40" t="s">
        <v>92</v>
      </c>
      <c r="E21" s="36" t="s">
        <v>57</v>
      </c>
      <c r="F21" s="37"/>
      <c r="G21" s="42">
        <v>420</v>
      </c>
      <c r="H21" s="41">
        <f t="shared" si="0"/>
        <v>420</v>
      </c>
      <c r="I21" s="56">
        <f t="shared" si="1"/>
        <v>0</v>
      </c>
      <c r="J21" s="54">
        <f>ROUND(H21*报价汇总表12!$C$8,2)</f>
        <v>0</v>
      </c>
      <c r="K21" s="56"/>
      <c r="L21" s="53"/>
    </row>
    <row r="22" ht="39.95" customHeight="1" spans="1:12">
      <c r="A22" s="38" t="s">
        <v>93</v>
      </c>
      <c r="B22" s="39" t="s">
        <v>94</v>
      </c>
      <c r="C22" s="40" t="s">
        <v>95</v>
      </c>
      <c r="D22" s="40" t="s">
        <v>96</v>
      </c>
      <c r="E22" s="36" t="s">
        <v>57</v>
      </c>
      <c r="F22" s="37"/>
      <c r="G22" s="42">
        <v>267.79077763</v>
      </c>
      <c r="H22" s="41">
        <f t="shared" si="0"/>
        <v>267.79</v>
      </c>
      <c r="I22" s="56">
        <f t="shared" si="1"/>
        <v>0</v>
      </c>
      <c r="J22" s="54">
        <f>ROUND(H22*报价汇总表12!$C$8,2)</f>
        <v>0</v>
      </c>
      <c r="K22" s="56"/>
      <c r="L22" s="53" t="s">
        <v>97</v>
      </c>
    </row>
    <row r="23" ht="20.1" customHeight="1" spans="1:12">
      <c r="A23" s="38" t="s">
        <v>98</v>
      </c>
      <c r="B23" s="39" t="s">
        <v>99</v>
      </c>
      <c r="C23" s="40" t="s">
        <v>100</v>
      </c>
      <c r="D23" s="40" t="s">
        <v>100</v>
      </c>
      <c r="E23" s="36" t="s">
        <v>101</v>
      </c>
      <c r="F23" s="37">
        <v>200</v>
      </c>
      <c r="G23" s="42">
        <v>4.72</v>
      </c>
      <c r="H23" s="41">
        <f t="shared" si="0"/>
        <v>4.72</v>
      </c>
      <c r="I23" s="56">
        <f t="shared" si="1"/>
        <v>944</v>
      </c>
      <c r="J23" s="57"/>
      <c r="K23" s="56">
        <f t="shared" si="2"/>
        <v>0</v>
      </c>
      <c r="L23" s="53"/>
    </row>
    <row r="24" ht="30" customHeight="1" spans="1:12">
      <c r="A24" s="38" t="s">
        <v>102</v>
      </c>
      <c r="B24" s="39" t="s">
        <v>103</v>
      </c>
      <c r="C24" s="40" t="s">
        <v>104</v>
      </c>
      <c r="D24" s="40" t="s">
        <v>105</v>
      </c>
      <c r="E24" s="36" t="s">
        <v>57</v>
      </c>
      <c r="F24" s="37">
        <v>100</v>
      </c>
      <c r="G24" s="42">
        <v>80.63597</v>
      </c>
      <c r="H24" s="41">
        <f t="shared" si="0"/>
        <v>80.64</v>
      </c>
      <c r="I24" s="56">
        <f t="shared" si="1"/>
        <v>8064</v>
      </c>
      <c r="J24" s="57"/>
      <c r="K24" s="56">
        <f t="shared" si="2"/>
        <v>0</v>
      </c>
      <c r="L24" s="53" t="s">
        <v>106</v>
      </c>
    </row>
    <row r="25" ht="20.1" customHeight="1" spans="1:12">
      <c r="A25" s="38" t="s">
        <v>107</v>
      </c>
      <c r="B25" s="39" t="s">
        <v>108</v>
      </c>
      <c r="C25" s="40" t="s">
        <v>109</v>
      </c>
      <c r="D25" s="40" t="s">
        <v>109</v>
      </c>
      <c r="E25" s="36" t="s">
        <v>57</v>
      </c>
      <c r="F25" s="37">
        <v>100</v>
      </c>
      <c r="G25" s="42">
        <v>358.549</v>
      </c>
      <c r="H25" s="41">
        <f t="shared" si="0"/>
        <v>358.55</v>
      </c>
      <c r="I25" s="56">
        <f t="shared" si="1"/>
        <v>35855</v>
      </c>
      <c r="J25" s="57"/>
      <c r="K25" s="56">
        <f t="shared" si="2"/>
        <v>0</v>
      </c>
      <c r="L25" s="53"/>
    </row>
    <row r="26" ht="30" customHeight="1" spans="1:12">
      <c r="A26" s="38" t="s">
        <v>110</v>
      </c>
      <c r="B26" s="39" t="s">
        <v>111</v>
      </c>
      <c r="C26" s="40" t="s">
        <v>112</v>
      </c>
      <c r="D26" s="40" t="s">
        <v>105</v>
      </c>
      <c r="E26" s="36" t="s">
        <v>57</v>
      </c>
      <c r="F26" s="37">
        <v>100</v>
      </c>
      <c r="G26" s="42">
        <v>81.0797878229</v>
      </c>
      <c r="H26" s="41">
        <f t="shared" si="0"/>
        <v>81.08</v>
      </c>
      <c r="I26" s="56">
        <f t="shared" si="1"/>
        <v>8108</v>
      </c>
      <c r="J26" s="57"/>
      <c r="K26" s="56">
        <f t="shared" si="2"/>
        <v>0</v>
      </c>
      <c r="L26" s="53" t="s">
        <v>113</v>
      </c>
    </row>
    <row r="27" ht="30" customHeight="1" spans="1:12">
      <c r="A27" s="38" t="s">
        <v>114</v>
      </c>
      <c r="B27" s="39" t="s">
        <v>115</v>
      </c>
      <c r="C27" s="40" t="s">
        <v>116</v>
      </c>
      <c r="D27" s="40" t="s">
        <v>105</v>
      </c>
      <c r="E27" s="36" t="s">
        <v>57</v>
      </c>
      <c r="F27" s="37">
        <v>100</v>
      </c>
      <c r="G27" s="42">
        <v>81.0784673719</v>
      </c>
      <c r="H27" s="41">
        <f t="shared" si="0"/>
        <v>81.08</v>
      </c>
      <c r="I27" s="56">
        <f t="shared" si="1"/>
        <v>8108</v>
      </c>
      <c r="J27" s="57"/>
      <c r="K27" s="56">
        <f t="shared" si="2"/>
        <v>0</v>
      </c>
      <c r="L27" s="53" t="s">
        <v>117</v>
      </c>
    </row>
    <row r="28" ht="30" customHeight="1" spans="1:12">
      <c r="A28" s="38" t="s">
        <v>118</v>
      </c>
      <c r="B28" s="39" t="s">
        <v>119</v>
      </c>
      <c r="C28" s="40" t="s">
        <v>120</v>
      </c>
      <c r="D28" s="40" t="s">
        <v>105</v>
      </c>
      <c r="E28" s="36" t="s">
        <v>57</v>
      </c>
      <c r="F28" s="37">
        <v>100</v>
      </c>
      <c r="G28" s="42">
        <v>81.078199527</v>
      </c>
      <c r="H28" s="41">
        <f t="shared" si="0"/>
        <v>81.08</v>
      </c>
      <c r="I28" s="56">
        <f t="shared" si="1"/>
        <v>8108</v>
      </c>
      <c r="J28" s="57"/>
      <c r="K28" s="56">
        <f t="shared" si="2"/>
        <v>0</v>
      </c>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ROUND(H29*报价汇总表12!$C$8,2)</f>
        <v>0</v>
      </c>
      <c r="K29" s="56"/>
      <c r="L29" s="53"/>
    </row>
    <row r="30" ht="39.95" customHeight="1" spans="1:12">
      <c r="A30" s="38" t="s">
        <v>125</v>
      </c>
      <c r="B30" s="39" t="s">
        <v>126</v>
      </c>
      <c r="C30" s="40" t="s">
        <v>127</v>
      </c>
      <c r="D30" s="40" t="s">
        <v>128</v>
      </c>
      <c r="E30" s="36" t="s">
        <v>57</v>
      </c>
      <c r="F30" s="37">
        <v>100</v>
      </c>
      <c r="G30" s="42">
        <v>325.698</v>
      </c>
      <c r="H30" s="41">
        <f t="shared" si="0"/>
        <v>325.7</v>
      </c>
      <c r="I30" s="56">
        <f t="shared" si="1"/>
        <v>32570</v>
      </c>
      <c r="J30" s="57"/>
      <c r="K30" s="56">
        <f t="shared" si="2"/>
        <v>0</v>
      </c>
      <c r="L30" s="53"/>
    </row>
    <row r="31" ht="39.95" customHeight="1" spans="1:12">
      <c r="A31" s="38" t="s">
        <v>129</v>
      </c>
      <c r="B31" s="39" t="s">
        <v>130</v>
      </c>
      <c r="C31" s="40" t="s">
        <v>131</v>
      </c>
      <c r="D31" s="40" t="s">
        <v>128</v>
      </c>
      <c r="E31" s="36" t="s">
        <v>57</v>
      </c>
      <c r="F31" s="37">
        <v>10</v>
      </c>
      <c r="G31" s="42">
        <v>313.766</v>
      </c>
      <c r="H31" s="41">
        <f t="shared" si="0"/>
        <v>313.77</v>
      </c>
      <c r="I31" s="56">
        <f t="shared" si="1"/>
        <v>3138</v>
      </c>
      <c r="J31" s="57"/>
      <c r="K31" s="56">
        <f t="shared" si="2"/>
        <v>0</v>
      </c>
      <c r="L31" s="53"/>
    </row>
    <row r="32" ht="39.95" customHeight="1" spans="1:12">
      <c r="A32" s="38" t="s">
        <v>132</v>
      </c>
      <c r="B32" s="39" t="s">
        <v>133</v>
      </c>
      <c r="C32" s="40" t="s">
        <v>134</v>
      </c>
      <c r="D32" s="40" t="s">
        <v>128</v>
      </c>
      <c r="E32" s="36" t="s">
        <v>57</v>
      </c>
      <c r="F32" s="37">
        <v>10</v>
      </c>
      <c r="G32" s="42">
        <v>405.55</v>
      </c>
      <c r="H32" s="41">
        <f t="shared" si="0"/>
        <v>405.55</v>
      </c>
      <c r="I32" s="56">
        <f t="shared" si="1"/>
        <v>4056</v>
      </c>
      <c r="J32" s="57"/>
      <c r="K32" s="56">
        <f t="shared" si="2"/>
        <v>0</v>
      </c>
      <c r="L32" s="53"/>
    </row>
    <row r="33" ht="30" customHeight="1" spans="1:12">
      <c r="A33" s="38" t="s">
        <v>135</v>
      </c>
      <c r="B33" s="39" t="s">
        <v>136</v>
      </c>
      <c r="C33" s="40" t="s">
        <v>137</v>
      </c>
      <c r="D33" s="40" t="s">
        <v>138</v>
      </c>
      <c r="E33" s="36" t="s">
        <v>57</v>
      </c>
      <c r="F33" s="37">
        <v>10</v>
      </c>
      <c r="G33" s="42">
        <v>116.25</v>
      </c>
      <c r="H33" s="41">
        <f t="shared" si="0"/>
        <v>116.25</v>
      </c>
      <c r="I33" s="56">
        <f t="shared" si="1"/>
        <v>1163</v>
      </c>
      <c r="J33" s="57"/>
      <c r="K33" s="56">
        <f t="shared" si="2"/>
        <v>0</v>
      </c>
      <c r="L33" s="53"/>
    </row>
    <row r="34" ht="30" customHeight="1" spans="1:12">
      <c r="A34" s="38" t="s">
        <v>139</v>
      </c>
      <c r="B34" s="39" t="s">
        <v>140</v>
      </c>
      <c r="C34" s="40" t="s">
        <v>141</v>
      </c>
      <c r="D34" s="40" t="s">
        <v>138</v>
      </c>
      <c r="E34" s="36" t="s">
        <v>57</v>
      </c>
      <c r="F34" s="37">
        <v>10</v>
      </c>
      <c r="G34" s="42">
        <v>135.69</v>
      </c>
      <c r="H34" s="41">
        <f t="shared" si="0"/>
        <v>135.69</v>
      </c>
      <c r="I34" s="56">
        <f t="shared" si="1"/>
        <v>1357</v>
      </c>
      <c r="J34" s="57"/>
      <c r="K34" s="56">
        <f t="shared" si="2"/>
        <v>0</v>
      </c>
      <c r="L34" s="53"/>
    </row>
    <row r="35" ht="39.95" customHeight="1" spans="1:12">
      <c r="A35" s="38" t="s">
        <v>142</v>
      </c>
      <c r="B35" s="39" t="s">
        <v>143</v>
      </c>
      <c r="C35" s="40" t="s">
        <v>144</v>
      </c>
      <c r="D35" s="40" t="s">
        <v>145</v>
      </c>
      <c r="E35" s="36" t="s">
        <v>57</v>
      </c>
      <c r="F35" s="37">
        <v>10</v>
      </c>
      <c r="G35" s="42">
        <v>190.013709151</v>
      </c>
      <c r="H35" s="41">
        <f t="shared" si="0"/>
        <v>190.01</v>
      </c>
      <c r="I35" s="56">
        <f t="shared" si="1"/>
        <v>1900</v>
      </c>
      <c r="J35" s="57"/>
      <c r="K35" s="56">
        <f t="shared" si="2"/>
        <v>0</v>
      </c>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ROUND(H36*报价汇总表12!$C$8,2)</f>
        <v>0</v>
      </c>
      <c r="K36" s="56"/>
      <c r="L36" s="53"/>
    </row>
    <row r="37" ht="39.95" customHeight="1" spans="1:12">
      <c r="A37" s="38" t="s">
        <v>150</v>
      </c>
      <c r="B37" s="39" t="s">
        <v>151</v>
      </c>
      <c r="C37" s="40" t="s">
        <v>152</v>
      </c>
      <c r="D37" s="40" t="s">
        <v>153</v>
      </c>
      <c r="E37" s="36" t="s">
        <v>57</v>
      </c>
      <c r="F37" s="37">
        <v>50</v>
      </c>
      <c r="G37" s="42">
        <v>223.52</v>
      </c>
      <c r="H37" s="41">
        <f t="shared" si="0"/>
        <v>223.52</v>
      </c>
      <c r="I37" s="56">
        <f t="shared" si="1"/>
        <v>11176</v>
      </c>
      <c r="J37" s="57"/>
      <c r="K37" s="56">
        <f t="shared" si="2"/>
        <v>0</v>
      </c>
      <c r="L37" s="53"/>
    </row>
    <row r="38" ht="39.95" customHeight="1" spans="1:12">
      <c r="A38" s="38" t="s">
        <v>154</v>
      </c>
      <c r="B38" s="39" t="s">
        <v>155</v>
      </c>
      <c r="C38" s="40" t="s">
        <v>156</v>
      </c>
      <c r="D38" s="40" t="s">
        <v>153</v>
      </c>
      <c r="E38" s="36" t="s">
        <v>57</v>
      </c>
      <c r="F38" s="37">
        <v>50</v>
      </c>
      <c r="G38" s="42">
        <v>155.66</v>
      </c>
      <c r="H38" s="41">
        <f t="shared" si="0"/>
        <v>155.66</v>
      </c>
      <c r="I38" s="56">
        <f t="shared" si="1"/>
        <v>7783</v>
      </c>
      <c r="J38" s="57"/>
      <c r="K38" s="56">
        <f t="shared" si="2"/>
        <v>0</v>
      </c>
      <c r="L38" s="53"/>
    </row>
    <row r="39" ht="39.95" customHeight="1" spans="1:12">
      <c r="A39" s="38" t="s">
        <v>157</v>
      </c>
      <c r="B39" s="39" t="s">
        <v>158</v>
      </c>
      <c r="C39" s="40" t="s">
        <v>159</v>
      </c>
      <c r="D39" s="40" t="s">
        <v>153</v>
      </c>
      <c r="E39" s="36" t="s">
        <v>57</v>
      </c>
      <c r="F39" s="37">
        <v>1600</v>
      </c>
      <c r="G39" s="42">
        <v>67.03</v>
      </c>
      <c r="H39" s="41">
        <f t="shared" si="0"/>
        <v>67.03</v>
      </c>
      <c r="I39" s="56">
        <f t="shared" si="1"/>
        <v>107248</v>
      </c>
      <c r="J39" s="57"/>
      <c r="K39" s="56">
        <f t="shared" si="2"/>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ROUND(H40*报价汇总表12!$C$8,2)</f>
        <v>0</v>
      </c>
      <c r="K40" s="56"/>
      <c r="L40" s="53"/>
    </row>
    <row r="41" ht="39.95" customHeight="1" spans="1:12">
      <c r="A41" s="38" t="s">
        <v>164</v>
      </c>
      <c r="B41" s="39" t="s">
        <v>165</v>
      </c>
      <c r="C41" s="40" t="s">
        <v>166</v>
      </c>
      <c r="D41" s="40" t="s">
        <v>167</v>
      </c>
      <c r="E41" s="36" t="s">
        <v>168</v>
      </c>
      <c r="F41" s="37">
        <v>10</v>
      </c>
      <c r="G41" s="42">
        <v>1.7</v>
      </c>
      <c r="H41" s="41">
        <f t="shared" si="0"/>
        <v>1.7</v>
      </c>
      <c r="I41" s="56">
        <f t="shared" si="1"/>
        <v>17</v>
      </c>
      <c r="J41" s="57"/>
      <c r="K41" s="56">
        <f t="shared" si="2"/>
        <v>0</v>
      </c>
      <c r="L41" s="53"/>
    </row>
    <row r="42" ht="39.95" customHeight="1" spans="1:12">
      <c r="A42" s="38" t="s">
        <v>169</v>
      </c>
      <c r="B42" s="39" t="s">
        <v>170</v>
      </c>
      <c r="C42" s="40" t="s">
        <v>171</v>
      </c>
      <c r="D42" s="40" t="s">
        <v>167</v>
      </c>
      <c r="E42" s="36" t="s">
        <v>41</v>
      </c>
      <c r="F42" s="37">
        <v>50</v>
      </c>
      <c r="G42" s="42">
        <v>30.98</v>
      </c>
      <c r="H42" s="41">
        <f t="shared" si="0"/>
        <v>30.98</v>
      </c>
      <c r="I42" s="56">
        <f t="shared" si="1"/>
        <v>1549</v>
      </c>
      <c r="J42" s="57"/>
      <c r="K42" s="56">
        <f t="shared" si="2"/>
        <v>0</v>
      </c>
      <c r="L42" s="53"/>
    </row>
    <row r="43" ht="20.1" customHeight="1" spans="1:12">
      <c r="A43" s="38" t="s">
        <v>172</v>
      </c>
      <c r="B43" s="39" t="s">
        <v>173</v>
      </c>
      <c r="C43" s="40" t="s">
        <v>174</v>
      </c>
      <c r="D43" s="40"/>
      <c r="E43" s="36" t="s">
        <v>33</v>
      </c>
      <c r="F43" s="37"/>
      <c r="G43" s="42">
        <v>0</v>
      </c>
      <c r="H43" s="41">
        <f t="shared" si="0"/>
        <v>0</v>
      </c>
      <c r="I43" s="56">
        <f t="shared" si="1"/>
        <v>0</v>
      </c>
      <c r="J43" s="54">
        <f>ROUND(H43*报价汇总表12!$C$8,2)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ROUND(H44*报价汇总表12!$C$8,2)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ROUND(H45*报价汇总表12!$C$8,2)</f>
        <v>0</v>
      </c>
      <c r="K45" s="56"/>
      <c r="L45" s="53"/>
    </row>
    <row r="46" ht="69.95" customHeight="1" spans="1:12">
      <c r="A46" s="38" t="s">
        <v>61</v>
      </c>
      <c r="B46" s="39" t="s">
        <v>180</v>
      </c>
      <c r="C46" s="40" t="s">
        <v>181</v>
      </c>
      <c r="D46" s="40" t="s">
        <v>182</v>
      </c>
      <c r="E46" s="36" t="s">
        <v>57</v>
      </c>
      <c r="F46" s="37">
        <v>50</v>
      </c>
      <c r="G46" s="42">
        <v>21.64</v>
      </c>
      <c r="H46" s="41">
        <f t="shared" si="0"/>
        <v>21.64</v>
      </c>
      <c r="I46" s="56">
        <f t="shared" si="1"/>
        <v>1082</v>
      </c>
      <c r="J46" s="57"/>
      <c r="K46" s="56">
        <f t="shared" si="2"/>
        <v>0</v>
      </c>
      <c r="L46" s="53"/>
    </row>
    <row r="47" ht="69.95" customHeight="1" spans="1:12">
      <c r="A47" s="38" t="s">
        <v>66</v>
      </c>
      <c r="B47" s="39" t="s">
        <v>183</v>
      </c>
      <c r="C47" s="40" t="s">
        <v>184</v>
      </c>
      <c r="D47" s="40" t="s">
        <v>182</v>
      </c>
      <c r="E47" s="36" t="s">
        <v>57</v>
      </c>
      <c r="F47" s="37">
        <v>5000</v>
      </c>
      <c r="G47" s="42">
        <v>7.09</v>
      </c>
      <c r="H47" s="41">
        <f t="shared" si="0"/>
        <v>7.09</v>
      </c>
      <c r="I47" s="56">
        <f t="shared" si="1"/>
        <v>35450</v>
      </c>
      <c r="J47" s="57"/>
      <c r="K47" s="56">
        <f t="shared" si="2"/>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ROUND(H48*报价汇总表12!$C$8,2)</f>
        <v>0</v>
      </c>
      <c r="K48" s="56"/>
      <c r="L48" s="53"/>
    </row>
    <row r="49" ht="80.1" customHeight="1" spans="1:12">
      <c r="A49" s="38" t="s">
        <v>61</v>
      </c>
      <c r="B49" s="39" t="s">
        <v>187</v>
      </c>
      <c r="C49" s="40" t="s">
        <v>181</v>
      </c>
      <c r="D49" s="40" t="s">
        <v>188</v>
      </c>
      <c r="E49" s="36" t="s">
        <v>57</v>
      </c>
      <c r="F49" s="37">
        <v>50</v>
      </c>
      <c r="G49" s="42">
        <v>31.2</v>
      </c>
      <c r="H49" s="41">
        <f t="shared" si="0"/>
        <v>31.2</v>
      </c>
      <c r="I49" s="56">
        <f t="shared" si="1"/>
        <v>1560</v>
      </c>
      <c r="J49" s="57"/>
      <c r="K49" s="56">
        <f t="shared" si="2"/>
        <v>0</v>
      </c>
      <c r="L49" s="53"/>
    </row>
    <row r="50" ht="80.1" customHeight="1" spans="1:12">
      <c r="A50" s="38" t="s">
        <v>66</v>
      </c>
      <c r="B50" s="39" t="s">
        <v>189</v>
      </c>
      <c r="C50" s="40" t="s">
        <v>184</v>
      </c>
      <c r="D50" s="40" t="s">
        <v>188</v>
      </c>
      <c r="E50" s="36" t="s">
        <v>57</v>
      </c>
      <c r="F50" s="37">
        <v>50</v>
      </c>
      <c r="G50" s="42">
        <v>18.65</v>
      </c>
      <c r="H50" s="41">
        <f t="shared" si="0"/>
        <v>18.65</v>
      </c>
      <c r="I50" s="56">
        <f t="shared" si="1"/>
        <v>933</v>
      </c>
      <c r="J50" s="57"/>
      <c r="K50" s="56">
        <f t="shared" si="2"/>
        <v>0</v>
      </c>
      <c r="L50" s="53"/>
    </row>
    <row r="51" ht="30" customHeight="1" spans="1:12">
      <c r="A51" s="38" t="s">
        <v>190</v>
      </c>
      <c r="B51" s="39" t="s">
        <v>191</v>
      </c>
      <c r="C51" s="40" t="s">
        <v>192</v>
      </c>
      <c r="D51" s="40" t="s">
        <v>193</v>
      </c>
      <c r="E51" s="36" t="s">
        <v>57</v>
      </c>
      <c r="F51" s="37">
        <v>100</v>
      </c>
      <c r="G51" s="42">
        <v>11.87</v>
      </c>
      <c r="H51" s="41">
        <f t="shared" si="0"/>
        <v>11.87</v>
      </c>
      <c r="I51" s="56">
        <f t="shared" si="1"/>
        <v>1187</v>
      </c>
      <c r="J51" s="57"/>
      <c r="K51" s="56">
        <f t="shared" si="2"/>
        <v>0</v>
      </c>
      <c r="L51" s="53"/>
    </row>
    <row r="52" ht="20.1" customHeight="1" spans="1:12">
      <c r="A52" s="38" t="s">
        <v>194</v>
      </c>
      <c r="B52" s="39" t="s">
        <v>195</v>
      </c>
      <c r="C52" s="40" t="s">
        <v>196</v>
      </c>
      <c r="D52" s="40"/>
      <c r="E52" s="36" t="s">
        <v>33</v>
      </c>
      <c r="F52" s="37"/>
      <c r="G52" s="42">
        <v>0</v>
      </c>
      <c r="H52" s="41">
        <f t="shared" si="0"/>
        <v>0</v>
      </c>
      <c r="I52" s="56">
        <f t="shared" si="1"/>
        <v>0</v>
      </c>
      <c r="J52" s="54">
        <f>ROUND(H52*报价汇总表12!$C$8,2)</f>
        <v>0</v>
      </c>
      <c r="K52" s="56"/>
      <c r="L52" s="53"/>
    </row>
    <row r="53" ht="30" customHeight="1" spans="1:12">
      <c r="A53" s="38" t="s">
        <v>45</v>
      </c>
      <c r="B53" s="39" t="s">
        <v>197</v>
      </c>
      <c r="C53" s="40" t="s">
        <v>198</v>
      </c>
      <c r="D53" s="40" t="s">
        <v>199</v>
      </c>
      <c r="E53" s="36" t="s">
        <v>200</v>
      </c>
      <c r="F53" s="37">
        <v>90000</v>
      </c>
      <c r="G53" s="42">
        <v>0.98</v>
      </c>
      <c r="H53" s="41">
        <f t="shared" si="0"/>
        <v>0.98</v>
      </c>
      <c r="I53" s="56">
        <f t="shared" si="1"/>
        <v>88200</v>
      </c>
      <c r="J53" s="57"/>
      <c r="K53" s="56">
        <f t="shared" si="2"/>
        <v>0</v>
      </c>
      <c r="L53" s="53"/>
    </row>
    <row r="54" ht="30" customHeight="1" spans="1:12">
      <c r="A54" s="38" t="s">
        <v>49</v>
      </c>
      <c r="B54" s="39" t="s">
        <v>201</v>
      </c>
      <c r="C54" s="40" t="s">
        <v>202</v>
      </c>
      <c r="D54" s="40" t="s">
        <v>199</v>
      </c>
      <c r="E54" s="36" t="s">
        <v>200</v>
      </c>
      <c r="F54" s="37">
        <v>1000</v>
      </c>
      <c r="G54" s="42">
        <v>1.37</v>
      </c>
      <c r="H54" s="41">
        <f t="shared" si="0"/>
        <v>1.37</v>
      </c>
      <c r="I54" s="56">
        <f t="shared" si="1"/>
        <v>1370</v>
      </c>
      <c r="J54" s="57"/>
      <c r="K54" s="56">
        <f t="shared" si="2"/>
        <v>0</v>
      </c>
      <c r="L54" s="53"/>
    </row>
    <row r="55" ht="20.1" customHeight="1" spans="1:12">
      <c r="A55" s="38" t="s">
        <v>203</v>
      </c>
      <c r="B55" s="39" t="s">
        <v>204</v>
      </c>
      <c r="C55" s="40" t="s">
        <v>205</v>
      </c>
      <c r="D55" s="40" t="s">
        <v>206</v>
      </c>
      <c r="E55" s="36" t="s">
        <v>57</v>
      </c>
      <c r="F55" s="37">
        <v>500</v>
      </c>
      <c r="G55" s="42">
        <v>1.5</v>
      </c>
      <c r="H55" s="41">
        <f t="shared" si="0"/>
        <v>1.5</v>
      </c>
      <c r="I55" s="56">
        <f t="shared" si="1"/>
        <v>750</v>
      </c>
      <c r="J55" s="57"/>
      <c r="K55" s="56">
        <f t="shared" si="2"/>
        <v>0</v>
      </c>
      <c r="L55" s="53"/>
    </row>
    <row r="56" ht="20.1" customHeight="1" spans="1:12">
      <c r="A56" s="38" t="s">
        <v>207</v>
      </c>
      <c r="B56" s="39" t="s">
        <v>208</v>
      </c>
      <c r="C56" s="40" t="s">
        <v>209</v>
      </c>
      <c r="D56" s="40" t="s">
        <v>210</v>
      </c>
      <c r="E56" s="36" t="s">
        <v>57</v>
      </c>
      <c r="F56" s="37">
        <v>500</v>
      </c>
      <c r="G56" s="42">
        <v>3.7</v>
      </c>
      <c r="H56" s="41">
        <f t="shared" si="0"/>
        <v>3.7</v>
      </c>
      <c r="I56" s="56">
        <f t="shared" si="1"/>
        <v>1850</v>
      </c>
      <c r="J56" s="57"/>
      <c r="K56" s="56">
        <f t="shared" si="2"/>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ROUND(H57*报价汇总表12!$C$8,2)</f>
        <v>0</v>
      </c>
      <c r="K57" s="56"/>
      <c r="L57" s="53"/>
    </row>
    <row r="58" ht="60" customHeight="1" spans="1:12">
      <c r="A58" s="38" t="s">
        <v>214</v>
      </c>
      <c r="B58" s="39" t="s">
        <v>215</v>
      </c>
      <c r="C58" s="40" t="s">
        <v>216</v>
      </c>
      <c r="D58" s="40" t="s">
        <v>217</v>
      </c>
      <c r="E58" s="36" t="s">
        <v>57</v>
      </c>
      <c r="F58" s="37">
        <v>50</v>
      </c>
      <c r="G58" s="42">
        <v>7.57</v>
      </c>
      <c r="H58" s="41">
        <f t="shared" si="0"/>
        <v>7.57</v>
      </c>
      <c r="I58" s="56">
        <f t="shared" si="1"/>
        <v>379</v>
      </c>
      <c r="J58" s="57"/>
      <c r="K58" s="56">
        <f t="shared" si="2"/>
        <v>0</v>
      </c>
      <c r="L58" s="53"/>
    </row>
    <row r="59" ht="69.95" customHeight="1" spans="1:12">
      <c r="A59" s="38" t="s">
        <v>218</v>
      </c>
      <c r="B59" s="39" t="s">
        <v>219</v>
      </c>
      <c r="C59" s="40" t="s">
        <v>220</v>
      </c>
      <c r="D59" s="40" t="s">
        <v>221</v>
      </c>
      <c r="E59" s="36" t="s">
        <v>57</v>
      </c>
      <c r="F59" s="37">
        <v>50</v>
      </c>
      <c r="G59" s="42">
        <v>8.75</v>
      </c>
      <c r="H59" s="41">
        <f t="shared" si="0"/>
        <v>8.75</v>
      </c>
      <c r="I59" s="56">
        <f t="shared" si="1"/>
        <v>438</v>
      </c>
      <c r="J59" s="57"/>
      <c r="K59" s="56">
        <f t="shared" si="2"/>
        <v>0</v>
      </c>
      <c r="L59" s="53"/>
    </row>
    <row r="60" ht="69.95" customHeight="1" spans="1:12">
      <c r="A60" s="38" t="s">
        <v>222</v>
      </c>
      <c r="B60" s="39" t="s">
        <v>223</v>
      </c>
      <c r="C60" s="40" t="s">
        <v>224</v>
      </c>
      <c r="D60" s="40" t="s">
        <v>225</v>
      </c>
      <c r="E60" s="36" t="s">
        <v>57</v>
      </c>
      <c r="F60" s="37">
        <v>50</v>
      </c>
      <c r="G60" s="42">
        <v>8.16</v>
      </c>
      <c r="H60" s="41">
        <f t="shared" si="0"/>
        <v>8.16</v>
      </c>
      <c r="I60" s="56">
        <f t="shared" si="1"/>
        <v>408</v>
      </c>
      <c r="J60" s="57"/>
      <c r="K60" s="56">
        <f t="shared" si="2"/>
        <v>0</v>
      </c>
      <c r="L60" s="53"/>
    </row>
    <row r="61" ht="39.95" customHeight="1" spans="1:12">
      <c r="A61" s="38" t="s">
        <v>226</v>
      </c>
      <c r="B61" s="39" t="s">
        <v>227</v>
      </c>
      <c r="C61" s="40" t="s">
        <v>228</v>
      </c>
      <c r="D61" s="40" t="s">
        <v>229</v>
      </c>
      <c r="E61" s="36" t="s">
        <v>57</v>
      </c>
      <c r="F61" s="37"/>
      <c r="G61" s="42">
        <v>328.62</v>
      </c>
      <c r="H61" s="41">
        <f t="shared" si="0"/>
        <v>328.62</v>
      </c>
      <c r="I61" s="56">
        <f t="shared" si="1"/>
        <v>0</v>
      </c>
      <c r="J61" s="54">
        <f>ROUND(H61*报价汇总表12!$C$8,2)</f>
        <v>0</v>
      </c>
      <c r="K61" s="56"/>
      <c r="L61" s="53"/>
    </row>
    <row r="62" ht="39.95" customHeight="1" spans="1:12">
      <c r="A62" s="38" t="s">
        <v>230</v>
      </c>
      <c r="B62" s="39" t="s">
        <v>231</v>
      </c>
      <c r="C62" s="40" t="s">
        <v>232</v>
      </c>
      <c r="D62" s="40" t="s">
        <v>233</v>
      </c>
      <c r="E62" s="36" t="s">
        <v>57</v>
      </c>
      <c r="F62" s="37">
        <v>500</v>
      </c>
      <c r="G62" s="42">
        <v>60.27</v>
      </c>
      <c r="H62" s="41">
        <f t="shared" si="0"/>
        <v>60.27</v>
      </c>
      <c r="I62" s="56">
        <f t="shared" si="1"/>
        <v>30135</v>
      </c>
      <c r="J62" s="57"/>
      <c r="K62" s="56">
        <f t="shared" si="2"/>
        <v>0</v>
      </c>
      <c r="L62" s="53"/>
    </row>
    <row r="63" ht="39.95" customHeight="1" spans="1:12">
      <c r="A63" s="38" t="s">
        <v>234</v>
      </c>
      <c r="B63" s="39" t="s">
        <v>235</v>
      </c>
      <c r="C63" s="40" t="s">
        <v>236</v>
      </c>
      <c r="D63" s="40" t="s">
        <v>233</v>
      </c>
      <c r="E63" s="36" t="s">
        <v>57</v>
      </c>
      <c r="F63" s="37">
        <v>50</v>
      </c>
      <c r="G63" s="42">
        <v>76.6</v>
      </c>
      <c r="H63" s="41">
        <f t="shared" si="0"/>
        <v>76.6</v>
      </c>
      <c r="I63" s="56">
        <f t="shared" si="1"/>
        <v>3830</v>
      </c>
      <c r="J63" s="57"/>
      <c r="K63" s="56">
        <f t="shared" si="2"/>
        <v>0</v>
      </c>
      <c r="L63" s="53"/>
    </row>
    <row r="64" ht="39.95" customHeight="1" spans="1:12">
      <c r="A64" s="38" t="s">
        <v>237</v>
      </c>
      <c r="B64" s="39" t="s">
        <v>238</v>
      </c>
      <c r="C64" s="40" t="s">
        <v>239</v>
      </c>
      <c r="D64" s="40" t="s">
        <v>233</v>
      </c>
      <c r="E64" s="36" t="s">
        <v>57</v>
      </c>
      <c r="F64" s="37">
        <v>20</v>
      </c>
      <c r="G64" s="42">
        <v>83.64</v>
      </c>
      <c r="H64" s="41">
        <f t="shared" si="0"/>
        <v>83.64</v>
      </c>
      <c r="I64" s="56">
        <f t="shared" si="1"/>
        <v>1673</v>
      </c>
      <c r="J64" s="57"/>
      <c r="K64" s="56">
        <f t="shared" si="2"/>
        <v>0</v>
      </c>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ROUND(H65*报价汇总表12!$C$8,2)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ROUND(H66*报价汇总表12!$C$8,2)</f>
        <v>0</v>
      </c>
      <c r="K66" s="56"/>
      <c r="L66" s="53"/>
    </row>
    <row r="67" ht="30" customHeight="1" spans="1:12">
      <c r="A67" s="38" t="s">
        <v>248</v>
      </c>
      <c r="B67" s="39" t="s">
        <v>249</v>
      </c>
      <c r="C67" s="40" t="s">
        <v>250</v>
      </c>
      <c r="D67" s="40" t="s">
        <v>247</v>
      </c>
      <c r="E67" s="36" t="s">
        <v>57</v>
      </c>
      <c r="F67" s="37"/>
      <c r="G67" s="42">
        <v>64.28</v>
      </c>
      <c r="H67" s="41">
        <f t="shared" si="0"/>
        <v>64.28</v>
      </c>
      <c r="I67" s="56">
        <f t="shared" si="1"/>
        <v>0</v>
      </c>
      <c r="J67" s="54">
        <f>ROUND(H67*报价汇总表12!$C$8,2)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ROUND(H68*报价汇总表12!$C$8,2)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ROUND(H69*报价汇总表12!$C$8,2)</f>
        <v>0</v>
      </c>
      <c r="K69" s="56"/>
      <c r="L69" s="53"/>
    </row>
    <row r="70" ht="39.95" customHeight="1" spans="1:12">
      <c r="A70" s="38" t="s">
        <v>257</v>
      </c>
      <c r="B70" s="39" t="s">
        <v>258</v>
      </c>
      <c r="C70" s="40" t="s">
        <v>259</v>
      </c>
      <c r="D70" s="40" t="s">
        <v>247</v>
      </c>
      <c r="E70" s="36" t="s">
        <v>57</v>
      </c>
      <c r="F70" s="37">
        <v>50</v>
      </c>
      <c r="G70" s="42">
        <v>14.02</v>
      </c>
      <c r="H70" s="41">
        <f t="shared" si="0"/>
        <v>14.02</v>
      </c>
      <c r="I70" s="56">
        <f t="shared" si="1"/>
        <v>701</v>
      </c>
      <c r="J70" s="57"/>
      <c r="K70" s="56">
        <f t="shared" si="2"/>
        <v>0</v>
      </c>
      <c r="L70" s="53"/>
    </row>
    <row r="71" ht="20.1" customHeight="1" spans="1:12">
      <c r="A71" s="38" t="s">
        <v>260</v>
      </c>
      <c r="B71" s="39" t="s">
        <v>261</v>
      </c>
      <c r="C71" s="40" t="s">
        <v>262</v>
      </c>
      <c r="D71" s="40" t="s">
        <v>263</v>
      </c>
      <c r="E71" s="36" t="s">
        <v>57</v>
      </c>
      <c r="F71" s="37">
        <v>50</v>
      </c>
      <c r="G71" s="42">
        <v>144.98</v>
      </c>
      <c r="H71" s="41">
        <f t="shared" ref="H71:H134" si="3">ROUND(G71,2)</f>
        <v>144.98</v>
      </c>
      <c r="I71" s="56">
        <f t="shared" ref="I71:I134" si="4">ROUND(F71*H71,0)</f>
        <v>7249</v>
      </c>
      <c r="J71" s="57"/>
      <c r="K71" s="56">
        <f t="shared" ref="K71:K135" si="5">ROUND(F71*J71,0)</f>
        <v>0</v>
      </c>
      <c r="L71" s="53"/>
    </row>
    <row r="72" ht="30" customHeight="1" spans="1:12">
      <c r="A72" s="38" t="s">
        <v>264</v>
      </c>
      <c r="B72" s="39" t="s">
        <v>265</v>
      </c>
      <c r="C72" s="40" t="s">
        <v>266</v>
      </c>
      <c r="D72" s="40" t="s">
        <v>263</v>
      </c>
      <c r="E72" s="36" t="s">
        <v>57</v>
      </c>
      <c r="F72" s="37">
        <v>50</v>
      </c>
      <c r="G72" s="42">
        <v>150.17</v>
      </c>
      <c r="H72" s="41">
        <f t="shared" si="3"/>
        <v>150.17</v>
      </c>
      <c r="I72" s="56">
        <f t="shared" si="4"/>
        <v>7509</v>
      </c>
      <c r="J72" s="57"/>
      <c r="K72" s="56">
        <f t="shared" si="5"/>
        <v>0</v>
      </c>
      <c r="L72" s="53"/>
    </row>
    <row r="73" ht="30" customHeight="1" spans="1:12">
      <c r="A73" s="38" t="s">
        <v>267</v>
      </c>
      <c r="B73" s="39" t="s">
        <v>268</v>
      </c>
      <c r="C73" s="40" t="s">
        <v>269</v>
      </c>
      <c r="D73" s="40" t="s">
        <v>270</v>
      </c>
      <c r="E73" s="36" t="s">
        <v>57</v>
      </c>
      <c r="F73" s="37"/>
      <c r="G73" s="42">
        <v>71</v>
      </c>
      <c r="H73" s="41">
        <f t="shared" si="3"/>
        <v>71</v>
      </c>
      <c r="I73" s="56">
        <f t="shared" si="4"/>
        <v>0</v>
      </c>
      <c r="J73" s="54">
        <f>ROUND(H73*报价汇总表12!$C$8,2)</f>
        <v>0</v>
      </c>
      <c r="K73" s="56"/>
      <c r="L73" s="53"/>
    </row>
    <row r="74" ht="20.1" customHeight="1" spans="1:12">
      <c r="A74" s="38" t="s">
        <v>271</v>
      </c>
      <c r="B74" s="39" t="s">
        <v>272</v>
      </c>
      <c r="C74" s="40" t="s">
        <v>273</v>
      </c>
      <c r="D74" s="40"/>
      <c r="E74" s="36" t="s">
        <v>33</v>
      </c>
      <c r="F74" s="37">
        <v>2000</v>
      </c>
      <c r="G74" s="42">
        <v>0</v>
      </c>
      <c r="H74" s="41">
        <f t="shared" si="3"/>
        <v>0</v>
      </c>
      <c r="I74" s="56">
        <f t="shared" si="4"/>
        <v>0</v>
      </c>
      <c r="J74" s="57"/>
      <c r="K74" s="56">
        <f t="shared" si="5"/>
        <v>0</v>
      </c>
      <c r="L74" s="53"/>
    </row>
    <row r="75" ht="20.1" customHeight="1" spans="1:12">
      <c r="A75" s="38" t="s">
        <v>274</v>
      </c>
      <c r="B75" s="39" t="s">
        <v>275</v>
      </c>
      <c r="C75" s="40" t="s">
        <v>276</v>
      </c>
      <c r="D75" s="40"/>
      <c r="E75" s="36" t="s">
        <v>33</v>
      </c>
      <c r="F75" s="37"/>
      <c r="G75" s="42">
        <v>0</v>
      </c>
      <c r="H75" s="41">
        <f t="shared" si="3"/>
        <v>0</v>
      </c>
      <c r="I75" s="56">
        <f t="shared" si="4"/>
        <v>0</v>
      </c>
      <c r="J75" s="54">
        <f>ROUND(H75*报价汇总表12!$C$8,2)</f>
        <v>0</v>
      </c>
      <c r="K75" s="56"/>
      <c r="L75" s="53"/>
    </row>
    <row r="76" ht="39.95" customHeight="1" spans="1:12">
      <c r="A76" s="38" t="s">
        <v>45</v>
      </c>
      <c r="B76" s="39" t="s">
        <v>277</v>
      </c>
      <c r="C76" s="40" t="s">
        <v>278</v>
      </c>
      <c r="D76" s="40" t="s">
        <v>279</v>
      </c>
      <c r="E76" s="36" t="s">
        <v>57</v>
      </c>
      <c r="F76" s="37"/>
      <c r="G76" s="42">
        <v>123.29</v>
      </c>
      <c r="H76" s="41">
        <f t="shared" si="3"/>
        <v>123.29</v>
      </c>
      <c r="I76" s="56">
        <f t="shared" si="4"/>
        <v>0</v>
      </c>
      <c r="J76" s="54">
        <f>ROUND(H76*报价汇总表12!$C$8,2)</f>
        <v>0</v>
      </c>
      <c r="K76" s="56"/>
      <c r="L76" s="53"/>
    </row>
    <row r="77" ht="30" customHeight="1" spans="1:12">
      <c r="A77" s="38" t="s">
        <v>49</v>
      </c>
      <c r="B77" s="39" t="s">
        <v>280</v>
      </c>
      <c r="C77" s="40" t="s">
        <v>281</v>
      </c>
      <c r="D77" s="40" t="s">
        <v>282</v>
      </c>
      <c r="E77" s="36" t="s">
        <v>57</v>
      </c>
      <c r="F77" s="37"/>
      <c r="G77" s="42">
        <v>218.02</v>
      </c>
      <c r="H77" s="41">
        <f t="shared" si="3"/>
        <v>218.02</v>
      </c>
      <c r="I77" s="56">
        <f t="shared" si="4"/>
        <v>0</v>
      </c>
      <c r="J77" s="54">
        <f>ROUND(H77*报价汇总表12!$C$8,2)</f>
        <v>0</v>
      </c>
      <c r="K77" s="56"/>
      <c r="L77" s="53"/>
    </row>
    <row r="78" ht="30" customHeight="1" spans="1:12">
      <c r="A78" s="38" t="s">
        <v>190</v>
      </c>
      <c r="B78" s="39" t="s">
        <v>283</v>
      </c>
      <c r="C78" s="40" t="s">
        <v>284</v>
      </c>
      <c r="D78" s="40" t="s">
        <v>282</v>
      </c>
      <c r="E78" s="36" t="s">
        <v>57</v>
      </c>
      <c r="F78" s="37"/>
      <c r="G78" s="42">
        <v>138.85</v>
      </c>
      <c r="H78" s="41">
        <f t="shared" si="3"/>
        <v>138.85</v>
      </c>
      <c r="I78" s="56">
        <f t="shared" si="4"/>
        <v>0</v>
      </c>
      <c r="J78" s="54">
        <f>ROUND(H78*报价汇总表12!$C$8,2)</f>
        <v>0</v>
      </c>
      <c r="K78" s="56"/>
      <c r="L78" s="53"/>
    </row>
    <row r="79" ht="39.95" customHeight="1" spans="1:12">
      <c r="A79" s="38" t="s">
        <v>285</v>
      </c>
      <c r="B79" s="39" t="s">
        <v>286</v>
      </c>
      <c r="C79" s="40" t="s">
        <v>287</v>
      </c>
      <c r="D79" s="40" t="s">
        <v>288</v>
      </c>
      <c r="E79" s="36" t="s">
        <v>57</v>
      </c>
      <c r="F79" s="37"/>
      <c r="G79" s="42">
        <v>82.05</v>
      </c>
      <c r="H79" s="41">
        <f t="shared" si="3"/>
        <v>82.05</v>
      </c>
      <c r="I79" s="56">
        <f t="shared" si="4"/>
        <v>0</v>
      </c>
      <c r="J79" s="54">
        <f>ROUND(H79*报价汇总表12!$C$8,2)</f>
        <v>0</v>
      </c>
      <c r="K79" s="56"/>
      <c r="L79" s="53"/>
    </row>
    <row r="80" ht="60" customHeight="1" spans="1:12">
      <c r="A80" s="38" t="s">
        <v>289</v>
      </c>
      <c r="B80" s="39" t="s">
        <v>290</v>
      </c>
      <c r="C80" s="40" t="s">
        <v>291</v>
      </c>
      <c r="D80" s="40" t="s">
        <v>292</v>
      </c>
      <c r="E80" s="36" t="s">
        <v>41</v>
      </c>
      <c r="F80" s="37"/>
      <c r="G80" s="42">
        <v>11.76</v>
      </c>
      <c r="H80" s="41">
        <f t="shared" si="3"/>
        <v>11.76</v>
      </c>
      <c r="I80" s="56">
        <f t="shared" si="4"/>
        <v>0</v>
      </c>
      <c r="J80" s="54">
        <f>ROUND(H80*报价汇总表12!$C$8,2)</f>
        <v>0</v>
      </c>
      <c r="K80" s="56"/>
      <c r="L80" s="53"/>
    </row>
    <row r="81" ht="20.1" customHeight="1" spans="1:12">
      <c r="A81" s="38" t="s">
        <v>293</v>
      </c>
      <c r="B81" s="39" t="s">
        <v>294</v>
      </c>
      <c r="C81" s="40" t="s">
        <v>295</v>
      </c>
      <c r="D81" s="40"/>
      <c r="E81" s="36" t="s">
        <v>33</v>
      </c>
      <c r="F81" s="37"/>
      <c r="G81" s="42">
        <v>0</v>
      </c>
      <c r="H81" s="41">
        <f t="shared" si="3"/>
        <v>0</v>
      </c>
      <c r="I81" s="56">
        <f t="shared" si="4"/>
        <v>0</v>
      </c>
      <c r="J81" s="54">
        <f>ROUND(H81*报价汇总表12!$C$8,2)</f>
        <v>0</v>
      </c>
      <c r="K81" s="56"/>
      <c r="L81" s="53"/>
    </row>
    <row r="82" ht="30" customHeight="1" spans="1:12">
      <c r="A82" s="38" t="s">
        <v>45</v>
      </c>
      <c r="B82" s="39" t="s">
        <v>296</v>
      </c>
      <c r="C82" s="40" t="s">
        <v>297</v>
      </c>
      <c r="D82" s="40" t="s">
        <v>298</v>
      </c>
      <c r="E82" s="36" t="s">
        <v>299</v>
      </c>
      <c r="F82" s="37"/>
      <c r="G82" s="42">
        <v>490.6</v>
      </c>
      <c r="H82" s="41">
        <f t="shared" si="3"/>
        <v>490.6</v>
      </c>
      <c r="I82" s="56">
        <f t="shared" si="4"/>
        <v>0</v>
      </c>
      <c r="J82" s="54">
        <f>ROUND(H82*报价汇总表12!$C$8,2)</f>
        <v>0</v>
      </c>
      <c r="K82" s="56"/>
      <c r="L82" s="53"/>
    </row>
    <row r="83" ht="50.1" customHeight="1" spans="1:12">
      <c r="A83" s="38" t="s">
        <v>49</v>
      </c>
      <c r="B83" s="39" t="s">
        <v>300</v>
      </c>
      <c r="C83" s="40" t="s">
        <v>301</v>
      </c>
      <c r="D83" s="40" t="s">
        <v>298</v>
      </c>
      <c r="E83" s="36" t="s">
        <v>299</v>
      </c>
      <c r="F83" s="37"/>
      <c r="G83" s="42">
        <v>679.77</v>
      </c>
      <c r="H83" s="41">
        <f t="shared" si="3"/>
        <v>679.77</v>
      </c>
      <c r="I83" s="56">
        <f t="shared" si="4"/>
        <v>0</v>
      </c>
      <c r="J83" s="54">
        <f>ROUND(H83*报价汇总表12!$C$8,2)</f>
        <v>0</v>
      </c>
      <c r="K83" s="56"/>
      <c r="L83" s="53"/>
    </row>
    <row r="84" ht="20.1" customHeight="1" spans="1:12">
      <c r="A84" s="38" t="s">
        <v>190</v>
      </c>
      <c r="B84" s="39" t="s">
        <v>302</v>
      </c>
      <c r="C84" s="40" t="s">
        <v>303</v>
      </c>
      <c r="D84" s="40"/>
      <c r="E84" s="36" t="s">
        <v>57</v>
      </c>
      <c r="F84" s="37"/>
      <c r="G84" s="42">
        <v>1443.9</v>
      </c>
      <c r="H84" s="41">
        <f t="shared" si="3"/>
        <v>1443.9</v>
      </c>
      <c r="I84" s="56">
        <f t="shared" si="4"/>
        <v>0</v>
      </c>
      <c r="J84" s="54">
        <f>ROUND(H84*报价汇总表12!$C$8,2)</f>
        <v>0</v>
      </c>
      <c r="K84" s="56"/>
      <c r="L84" s="53"/>
    </row>
    <row r="85" ht="30" customHeight="1" spans="1:12">
      <c r="A85" s="38" t="s">
        <v>304</v>
      </c>
      <c r="B85" s="39" t="s">
        <v>305</v>
      </c>
      <c r="C85" s="40" t="s">
        <v>306</v>
      </c>
      <c r="D85" s="40" t="s">
        <v>298</v>
      </c>
      <c r="E85" s="36" t="s">
        <v>299</v>
      </c>
      <c r="F85" s="37"/>
      <c r="G85" s="42">
        <v>400.8</v>
      </c>
      <c r="H85" s="41">
        <f t="shared" si="3"/>
        <v>400.8</v>
      </c>
      <c r="I85" s="56">
        <f t="shared" si="4"/>
        <v>0</v>
      </c>
      <c r="J85" s="54">
        <f>ROUND(H85*报价汇总表12!$C$8,2)</f>
        <v>0</v>
      </c>
      <c r="K85" s="56"/>
      <c r="L85" s="53"/>
    </row>
    <row r="86" ht="30" customHeight="1" spans="1:12">
      <c r="A86" s="38" t="s">
        <v>307</v>
      </c>
      <c r="B86" s="39" t="s">
        <v>308</v>
      </c>
      <c r="C86" s="40" t="s">
        <v>309</v>
      </c>
      <c r="D86" s="40" t="s">
        <v>298</v>
      </c>
      <c r="E86" s="36" t="s">
        <v>299</v>
      </c>
      <c r="F86" s="37"/>
      <c r="G86" s="42">
        <v>433.3</v>
      </c>
      <c r="H86" s="41">
        <f t="shared" si="3"/>
        <v>433.3</v>
      </c>
      <c r="I86" s="56">
        <f t="shared" si="4"/>
        <v>0</v>
      </c>
      <c r="J86" s="54">
        <f>ROUND(H86*报价汇总表12!$C$8,2)</f>
        <v>0</v>
      </c>
      <c r="K86" s="56"/>
      <c r="L86" s="53"/>
    </row>
    <row r="87" ht="30" customHeight="1" spans="1:12">
      <c r="A87" s="38" t="s">
        <v>310</v>
      </c>
      <c r="B87" s="39" t="s">
        <v>311</v>
      </c>
      <c r="C87" s="40" t="s">
        <v>312</v>
      </c>
      <c r="D87" s="40" t="s">
        <v>298</v>
      </c>
      <c r="E87" s="36" t="s">
        <v>299</v>
      </c>
      <c r="F87" s="37"/>
      <c r="G87" s="42">
        <v>466.9</v>
      </c>
      <c r="H87" s="41">
        <f t="shared" si="3"/>
        <v>466.9</v>
      </c>
      <c r="I87" s="56">
        <f t="shared" si="4"/>
        <v>0</v>
      </c>
      <c r="J87" s="54">
        <f>ROUND(H87*报价汇总表12!$C$8,2)</f>
        <v>0</v>
      </c>
      <c r="K87" s="56"/>
      <c r="L87" s="53"/>
    </row>
    <row r="88" ht="20.1" customHeight="1" spans="1:12">
      <c r="A88" s="38" t="s">
        <v>313</v>
      </c>
      <c r="B88" s="39" t="s">
        <v>305</v>
      </c>
      <c r="C88" s="40" t="s">
        <v>314</v>
      </c>
      <c r="D88" s="40"/>
      <c r="E88" s="36" t="s">
        <v>33</v>
      </c>
      <c r="F88" s="37"/>
      <c r="G88" s="42">
        <v>0</v>
      </c>
      <c r="H88" s="41">
        <f t="shared" si="3"/>
        <v>0</v>
      </c>
      <c r="I88" s="56">
        <f t="shared" si="4"/>
        <v>0</v>
      </c>
      <c r="J88" s="54">
        <f>ROUND(H88*报价汇总表12!$C$8,2)</f>
        <v>0</v>
      </c>
      <c r="K88" s="56"/>
      <c r="L88" s="53"/>
    </row>
    <row r="89" ht="20.1" customHeight="1" spans="1:12">
      <c r="A89" s="38" t="s">
        <v>45</v>
      </c>
      <c r="B89" s="39" t="s">
        <v>315</v>
      </c>
      <c r="C89" s="40" t="s">
        <v>316</v>
      </c>
      <c r="D89" s="40"/>
      <c r="E89" s="36" t="s">
        <v>33</v>
      </c>
      <c r="F89" s="37"/>
      <c r="G89" s="42">
        <v>0</v>
      </c>
      <c r="H89" s="41">
        <f t="shared" si="3"/>
        <v>0</v>
      </c>
      <c r="I89" s="56">
        <f t="shared" si="4"/>
        <v>0</v>
      </c>
      <c r="J89" s="54">
        <f>ROUND(H89*报价汇总表12!$C$8,2)</f>
        <v>0</v>
      </c>
      <c r="K89" s="56"/>
      <c r="L89" s="53"/>
    </row>
    <row r="90" ht="50.1" customHeight="1" spans="1:12">
      <c r="A90" s="38" t="s">
        <v>61</v>
      </c>
      <c r="B90" s="39" t="s">
        <v>317</v>
      </c>
      <c r="C90" s="40" t="s">
        <v>318</v>
      </c>
      <c r="D90" s="40" t="s">
        <v>319</v>
      </c>
      <c r="E90" s="36" t="s">
        <v>299</v>
      </c>
      <c r="F90" s="37">
        <v>200</v>
      </c>
      <c r="G90" s="42">
        <v>434.62</v>
      </c>
      <c r="H90" s="41">
        <f t="shared" si="3"/>
        <v>434.62</v>
      </c>
      <c r="I90" s="56">
        <f t="shared" si="4"/>
        <v>86924</v>
      </c>
      <c r="J90" s="57"/>
      <c r="K90" s="56">
        <f t="shared" si="5"/>
        <v>0</v>
      </c>
      <c r="L90" s="53"/>
    </row>
    <row r="91" ht="50.1" customHeight="1" spans="1:12">
      <c r="A91" s="38" t="s">
        <v>66</v>
      </c>
      <c r="B91" s="39" t="s">
        <v>320</v>
      </c>
      <c r="C91" s="40" t="s">
        <v>321</v>
      </c>
      <c r="D91" s="40" t="s">
        <v>322</v>
      </c>
      <c r="E91" s="36" t="s">
        <v>299</v>
      </c>
      <c r="F91" s="37">
        <v>300</v>
      </c>
      <c r="G91" s="42">
        <v>449.34</v>
      </c>
      <c r="H91" s="41">
        <f t="shared" si="3"/>
        <v>449.34</v>
      </c>
      <c r="I91" s="56">
        <f t="shared" si="4"/>
        <v>134802</v>
      </c>
      <c r="J91" s="57"/>
      <c r="K91" s="56">
        <f t="shared" si="5"/>
        <v>0</v>
      </c>
      <c r="L91" s="53"/>
    </row>
    <row r="92" ht="39.95" customHeight="1" spans="1:12">
      <c r="A92" s="38" t="s">
        <v>323</v>
      </c>
      <c r="B92" s="39" t="s">
        <v>324</v>
      </c>
      <c r="C92" s="40" t="s">
        <v>325</v>
      </c>
      <c r="D92" s="40" t="s">
        <v>326</v>
      </c>
      <c r="E92" s="36" t="s">
        <v>57</v>
      </c>
      <c r="F92" s="37">
        <v>300</v>
      </c>
      <c r="G92" s="42">
        <v>433.5</v>
      </c>
      <c r="H92" s="41">
        <f t="shared" si="3"/>
        <v>433.5</v>
      </c>
      <c r="I92" s="56">
        <f t="shared" si="4"/>
        <v>130050</v>
      </c>
      <c r="J92" s="57"/>
      <c r="K92" s="56">
        <f t="shared" si="5"/>
        <v>0</v>
      </c>
      <c r="L92" s="53"/>
    </row>
    <row r="93" ht="39.95" customHeight="1" spans="1:12">
      <c r="A93" s="38" t="s">
        <v>327</v>
      </c>
      <c r="B93" s="39" t="s">
        <v>328</v>
      </c>
      <c r="C93" s="40" t="s">
        <v>329</v>
      </c>
      <c r="D93" s="40" t="s">
        <v>326</v>
      </c>
      <c r="E93" s="36" t="s">
        <v>57</v>
      </c>
      <c r="F93" s="37">
        <v>300</v>
      </c>
      <c r="G93" s="42">
        <v>416.9</v>
      </c>
      <c r="H93" s="41">
        <f t="shared" si="3"/>
        <v>416.9</v>
      </c>
      <c r="I93" s="56">
        <f t="shared" si="4"/>
        <v>125070</v>
      </c>
      <c r="J93" s="57"/>
      <c r="K93" s="56">
        <f t="shared" si="5"/>
        <v>0</v>
      </c>
      <c r="L93" s="53"/>
    </row>
    <row r="94" ht="60" customHeight="1" spans="1:12">
      <c r="A94" s="38" t="s">
        <v>49</v>
      </c>
      <c r="B94" s="39" t="s">
        <v>330</v>
      </c>
      <c r="C94" s="40" t="s">
        <v>331</v>
      </c>
      <c r="D94" s="40" t="s">
        <v>332</v>
      </c>
      <c r="E94" s="36" t="s">
        <v>41</v>
      </c>
      <c r="F94" s="37">
        <v>500</v>
      </c>
      <c r="G94" s="42">
        <v>7.89</v>
      </c>
      <c r="H94" s="41">
        <f t="shared" si="3"/>
        <v>7.89</v>
      </c>
      <c r="I94" s="56">
        <f t="shared" si="4"/>
        <v>3945</v>
      </c>
      <c r="J94" s="57"/>
      <c r="K94" s="56">
        <f t="shared" si="5"/>
        <v>0</v>
      </c>
      <c r="L94" s="53"/>
    </row>
    <row r="95" ht="60" customHeight="1" spans="1:12">
      <c r="A95" s="38" t="s">
        <v>190</v>
      </c>
      <c r="B95" s="39" t="s">
        <v>333</v>
      </c>
      <c r="C95" s="40" t="s">
        <v>334</v>
      </c>
      <c r="D95" s="40" t="s">
        <v>332</v>
      </c>
      <c r="E95" s="36" t="s">
        <v>41</v>
      </c>
      <c r="F95" s="37">
        <v>200</v>
      </c>
      <c r="G95" s="42">
        <v>11.42</v>
      </c>
      <c r="H95" s="41">
        <f t="shared" si="3"/>
        <v>11.42</v>
      </c>
      <c r="I95" s="56">
        <f t="shared" si="4"/>
        <v>2284</v>
      </c>
      <c r="J95" s="57"/>
      <c r="K95" s="56">
        <f t="shared" si="5"/>
        <v>0</v>
      </c>
      <c r="L95" s="53"/>
    </row>
    <row r="96" ht="60" customHeight="1" spans="1:12">
      <c r="A96" s="38" t="s">
        <v>285</v>
      </c>
      <c r="B96" s="39" t="s">
        <v>335</v>
      </c>
      <c r="C96" s="40" t="s">
        <v>336</v>
      </c>
      <c r="D96" s="40" t="s">
        <v>332</v>
      </c>
      <c r="E96" s="36" t="s">
        <v>41</v>
      </c>
      <c r="F96" s="37">
        <v>200</v>
      </c>
      <c r="G96" s="42">
        <v>26.54</v>
      </c>
      <c r="H96" s="41">
        <f t="shared" si="3"/>
        <v>26.54</v>
      </c>
      <c r="I96" s="56">
        <f t="shared" si="4"/>
        <v>5308</v>
      </c>
      <c r="J96" s="57"/>
      <c r="K96" s="56">
        <f t="shared" si="5"/>
        <v>0</v>
      </c>
      <c r="L96" s="53"/>
    </row>
    <row r="97" ht="39.95" customHeight="1" spans="1:12">
      <c r="A97" s="38" t="s">
        <v>337</v>
      </c>
      <c r="B97" s="39" t="s">
        <v>308</v>
      </c>
      <c r="C97" s="40" t="s">
        <v>338</v>
      </c>
      <c r="D97" s="40" t="s">
        <v>339</v>
      </c>
      <c r="E97" s="36" t="s">
        <v>88</v>
      </c>
      <c r="F97" s="37">
        <v>300</v>
      </c>
      <c r="G97" s="42">
        <v>60.7286707232</v>
      </c>
      <c r="H97" s="41">
        <f t="shared" si="3"/>
        <v>60.73</v>
      </c>
      <c r="I97" s="56">
        <f t="shared" si="4"/>
        <v>18219</v>
      </c>
      <c r="J97" s="57"/>
      <c r="K97" s="56">
        <f t="shared" si="5"/>
        <v>0</v>
      </c>
      <c r="L97" s="53" t="s">
        <v>340</v>
      </c>
    </row>
    <row r="98" ht="39.95" customHeight="1" spans="1:12">
      <c r="A98" s="38" t="s">
        <v>341</v>
      </c>
      <c r="B98" s="39" t="s">
        <v>311</v>
      </c>
      <c r="C98" s="40" t="s">
        <v>342</v>
      </c>
      <c r="D98" s="40" t="s">
        <v>339</v>
      </c>
      <c r="E98" s="36" t="s">
        <v>88</v>
      </c>
      <c r="F98" s="37">
        <v>50</v>
      </c>
      <c r="G98" s="42">
        <v>60.728490848</v>
      </c>
      <c r="H98" s="41">
        <f t="shared" si="3"/>
        <v>60.73</v>
      </c>
      <c r="I98" s="56">
        <f t="shared" si="4"/>
        <v>3037</v>
      </c>
      <c r="J98" s="57"/>
      <c r="K98" s="56">
        <f t="shared" si="5"/>
        <v>0</v>
      </c>
      <c r="L98" s="53" t="s">
        <v>340</v>
      </c>
    </row>
    <row r="99" ht="39.95" customHeight="1" spans="1:12">
      <c r="A99" s="38" t="s">
        <v>343</v>
      </c>
      <c r="B99" s="39" t="s">
        <v>344</v>
      </c>
      <c r="C99" s="40" t="s">
        <v>345</v>
      </c>
      <c r="D99" s="40" t="s">
        <v>339</v>
      </c>
      <c r="E99" s="36" t="s">
        <v>88</v>
      </c>
      <c r="F99" s="37">
        <v>50</v>
      </c>
      <c r="G99" s="42">
        <v>60.728536796</v>
      </c>
      <c r="H99" s="41">
        <f t="shared" si="3"/>
        <v>60.73</v>
      </c>
      <c r="I99" s="56">
        <f t="shared" si="4"/>
        <v>3037</v>
      </c>
      <c r="J99" s="57"/>
      <c r="K99" s="56">
        <f t="shared" si="5"/>
        <v>0</v>
      </c>
      <c r="L99" s="53" t="s">
        <v>340</v>
      </c>
    </row>
    <row r="100" ht="39.95" customHeight="1" spans="1:12">
      <c r="A100" s="38" t="s">
        <v>346</v>
      </c>
      <c r="B100" s="39" t="s">
        <v>347</v>
      </c>
      <c r="C100" s="40" t="s">
        <v>348</v>
      </c>
      <c r="D100" s="40" t="s">
        <v>339</v>
      </c>
      <c r="E100" s="36" t="s">
        <v>88</v>
      </c>
      <c r="F100" s="37">
        <v>50</v>
      </c>
      <c r="G100" s="42">
        <v>60.728570624</v>
      </c>
      <c r="H100" s="41">
        <f t="shared" si="3"/>
        <v>60.73</v>
      </c>
      <c r="I100" s="56">
        <f t="shared" si="4"/>
        <v>3037</v>
      </c>
      <c r="J100" s="57"/>
      <c r="K100" s="56">
        <f t="shared" si="5"/>
        <v>0</v>
      </c>
      <c r="L100" s="53" t="s">
        <v>340</v>
      </c>
    </row>
    <row r="101" ht="20.1" customHeight="1" spans="1:12">
      <c r="A101" s="38" t="s">
        <v>349</v>
      </c>
      <c r="B101" s="39" t="s">
        <v>350</v>
      </c>
      <c r="C101" s="40" t="s">
        <v>351</v>
      </c>
      <c r="D101" s="40"/>
      <c r="E101" s="36" t="s">
        <v>33</v>
      </c>
      <c r="F101" s="37"/>
      <c r="G101" s="42">
        <v>0</v>
      </c>
      <c r="H101" s="41">
        <f t="shared" si="3"/>
        <v>0</v>
      </c>
      <c r="I101" s="56">
        <f t="shared" si="4"/>
        <v>0</v>
      </c>
      <c r="J101" s="54">
        <f>ROUND(H101*报价汇总表12!$C$8,2)</f>
        <v>0</v>
      </c>
      <c r="K101" s="56"/>
      <c r="L101" s="53"/>
    </row>
    <row r="102" ht="20.1" customHeight="1" spans="1:12">
      <c r="A102" s="38" t="s">
        <v>352</v>
      </c>
      <c r="B102" s="39" t="s">
        <v>353</v>
      </c>
      <c r="C102" s="40" t="s">
        <v>354</v>
      </c>
      <c r="D102" s="40"/>
      <c r="E102" s="36" t="s">
        <v>33</v>
      </c>
      <c r="F102" s="37"/>
      <c r="G102" s="42">
        <v>0</v>
      </c>
      <c r="H102" s="41">
        <f t="shared" si="3"/>
        <v>0</v>
      </c>
      <c r="I102" s="56">
        <f t="shared" si="4"/>
        <v>0</v>
      </c>
      <c r="J102" s="54">
        <f>ROUND(H102*报价汇总表12!$C$8,2)</f>
        <v>0</v>
      </c>
      <c r="K102" s="56"/>
      <c r="L102" s="53"/>
    </row>
    <row r="103" ht="20.1" customHeight="1" spans="1:12">
      <c r="A103" s="38" t="s">
        <v>45</v>
      </c>
      <c r="B103" s="39" t="s">
        <v>355</v>
      </c>
      <c r="C103" s="40" t="s">
        <v>356</v>
      </c>
      <c r="D103" s="40" t="s">
        <v>357</v>
      </c>
      <c r="E103" s="36" t="s">
        <v>57</v>
      </c>
      <c r="F103" s="37">
        <v>50</v>
      </c>
      <c r="G103" s="42">
        <v>22.02</v>
      </c>
      <c r="H103" s="41">
        <f t="shared" si="3"/>
        <v>22.02</v>
      </c>
      <c r="I103" s="56">
        <f t="shared" si="4"/>
        <v>1101</v>
      </c>
      <c r="J103" s="57"/>
      <c r="K103" s="56">
        <f t="shared" si="5"/>
        <v>0</v>
      </c>
      <c r="L103" s="53"/>
    </row>
    <row r="104" ht="30" customHeight="1" spans="1:12">
      <c r="A104" s="38" t="s">
        <v>49</v>
      </c>
      <c r="B104" s="39" t="s">
        <v>358</v>
      </c>
      <c r="C104" s="40" t="s">
        <v>359</v>
      </c>
      <c r="D104" s="40"/>
      <c r="E104" s="36" t="s">
        <v>33</v>
      </c>
      <c r="F104" s="37"/>
      <c r="G104" s="42">
        <v>0</v>
      </c>
      <c r="H104" s="41">
        <f t="shared" si="3"/>
        <v>0</v>
      </c>
      <c r="I104" s="56">
        <f t="shared" si="4"/>
        <v>0</v>
      </c>
      <c r="J104" s="54">
        <f>ROUND(H104*报价汇总表12!$C$8,2)</f>
        <v>0</v>
      </c>
      <c r="K104" s="56"/>
      <c r="L104" s="53"/>
    </row>
    <row r="105" ht="69.95" customHeight="1" spans="1:12">
      <c r="A105" s="38" t="s">
        <v>61</v>
      </c>
      <c r="B105" s="39" t="s">
        <v>360</v>
      </c>
      <c r="C105" s="40" t="s">
        <v>361</v>
      </c>
      <c r="D105" s="40" t="s">
        <v>362</v>
      </c>
      <c r="E105" s="36" t="s">
        <v>57</v>
      </c>
      <c r="F105" s="37">
        <v>30</v>
      </c>
      <c r="G105" s="42">
        <v>350.34</v>
      </c>
      <c r="H105" s="41">
        <f t="shared" si="3"/>
        <v>350.34</v>
      </c>
      <c r="I105" s="56">
        <f t="shared" si="4"/>
        <v>10510</v>
      </c>
      <c r="J105" s="57"/>
      <c r="K105" s="56">
        <f t="shared" si="5"/>
        <v>0</v>
      </c>
      <c r="L105" s="53"/>
    </row>
    <row r="106" ht="69.95" customHeight="1" spans="1:12">
      <c r="A106" s="38" t="s">
        <v>66</v>
      </c>
      <c r="B106" s="39" t="s">
        <v>363</v>
      </c>
      <c r="C106" s="40" t="s">
        <v>364</v>
      </c>
      <c r="D106" s="40" t="s">
        <v>362</v>
      </c>
      <c r="E106" s="36" t="s">
        <v>57</v>
      </c>
      <c r="F106" s="37">
        <v>30</v>
      </c>
      <c r="G106" s="42">
        <v>355.66</v>
      </c>
      <c r="H106" s="41">
        <f t="shared" si="3"/>
        <v>355.66</v>
      </c>
      <c r="I106" s="56">
        <f t="shared" si="4"/>
        <v>10670</v>
      </c>
      <c r="J106" s="57"/>
      <c r="K106" s="56">
        <f t="shared" si="5"/>
        <v>0</v>
      </c>
      <c r="L106" s="53"/>
    </row>
    <row r="107" ht="20.1" customHeight="1" spans="1:12">
      <c r="A107" s="38" t="s">
        <v>190</v>
      </c>
      <c r="B107" s="39" t="s">
        <v>365</v>
      </c>
      <c r="C107" s="40" t="s">
        <v>366</v>
      </c>
      <c r="D107" s="40"/>
      <c r="E107" s="36" t="s">
        <v>33</v>
      </c>
      <c r="F107" s="37"/>
      <c r="G107" s="42">
        <v>0</v>
      </c>
      <c r="H107" s="41">
        <f t="shared" si="3"/>
        <v>0</v>
      </c>
      <c r="I107" s="56">
        <f t="shared" si="4"/>
        <v>0</v>
      </c>
      <c r="J107" s="54">
        <f>ROUND(H107*报价汇总表12!$C$8,2)</f>
        <v>0</v>
      </c>
      <c r="K107" s="56"/>
      <c r="L107" s="53"/>
    </row>
    <row r="108" ht="50.1" customHeight="1" spans="1:12">
      <c r="A108" s="38" t="s">
        <v>61</v>
      </c>
      <c r="B108" s="39" t="s">
        <v>367</v>
      </c>
      <c r="C108" s="40" t="s">
        <v>368</v>
      </c>
      <c r="D108" s="40" t="s">
        <v>369</v>
      </c>
      <c r="E108" s="36" t="s">
        <v>57</v>
      </c>
      <c r="F108" s="37">
        <v>30</v>
      </c>
      <c r="G108" s="42">
        <v>222.3258727552</v>
      </c>
      <c r="H108" s="41">
        <f t="shared" si="3"/>
        <v>222.33</v>
      </c>
      <c r="I108" s="56">
        <f t="shared" si="4"/>
        <v>6670</v>
      </c>
      <c r="J108" s="57"/>
      <c r="K108" s="56">
        <f t="shared" si="5"/>
        <v>0</v>
      </c>
      <c r="L108" s="53" t="s">
        <v>117</v>
      </c>
    </row>
    <row r="109" ht="50.1" customHeight="1" spans="1:12">
      <c r="A109" s="38" t="s">
        <v>66</v>
      </c>
      <c r="B109" s="39" t="s">
        <v>370</v>
      </c>
      <c r="C109" s="40" t="s">
        <v>371</v>
      </c>
      <c r="D109" s="40" t="s">
        <v>369</v>
      </c>
      <c r="E109" s="36" t="s">
        <v>57</v>
      </c>
      <c r="F109" s="37">
        <v>30</v>
      </c>
      <c r="G109" s="42">
        <v>222.325242324</v>
      </c>
      <c r="H109" s="41">
        <f t="shared" si="3"/>
        <v>222.33</v>
      </c>
      <c r="I109" s="56">
        <f t="shared" si="4"/>
        <v>6670</v>
      </c>
      <c r="J109" s="57"/>
      <c r="K109" s="56">
        <f t="shared" si="5"/>
        <v>0</v>
      </c>
      <c r="L109" s="53" t="s">
        <v>113</v>
      </c>
    </row>
    <row r="110" ht="50.1" customHeight="1" spans="1:12">
      <c r="A110" s="38" t="s">
        <v>372</v>
      </c>
      <c r="B110" s="39" t="s">
        <v>373</v>
      </c>
      <c r="C110" s="40" t="s">
        <v>374</v>
      </c>
      <c r="D110" s="40" t="s">
        <v>369</v>
      </c>
      <c r="E110" s="36" t="s">
        <v>57</v>
      </c>
      <c r="F110" s="37">
        <v>30</v>
      </c>
      <c r="G110" s="42">
        <v>222.3260176405</v>
      </c>
      <c r="H110" s="41">
        <f t="shared" si="3"/>
        <v>222.33</v>
      </c>
      <c r="I110" s="56">
        <f t="shared" si="4"/>
        <v>6670</v>
      </c>
      <c r="J110" s="57"/>
      <c r="K110" s="56">
        <f t="shared" si="5"/>
        <v>0</v>
      </c>
      <c r="L110" s="53" t="s">
        <v>375</v>
      </c>
    </row>
    <row r="111" ht="30" customHeight="1" spans="1:12">
      <c r="A111" s="38" t="s">
        <v>376</v>
      </c>
      <c r="B111" s="39" t="s">
        <v>377</v>
      </c>
      <c r="C111" s="40" t="s">
        <v>378</v>
      </c>
      <c r="D111" s="40" t="s">
        <v>379</v>
      </c>
      <c r="E111" s="36" t="s">
        <v>168</v>
      </c>
      <c r="F111" s="37">
        <v>3000</v>
      </c>
      <c r="G111" s="42">
        <v>0.86129161</v>
      </c>
      <c r="H111" s="41">
        <f t="shared" si="3"/>
        <v>0.86</v>
      </c>
      <c r="I111" s="56">
        <f t="shared" si="4"/>
        <v>2580</v>
      </c>
      <c r="J111" s="57"/>
      <c r="K111" s="56">
        <f t="shared" si="5"/>
        <v>0</v>
      </c>
      <c r="L111" s="53" t="s">
        <v>380</v>
      </c>
    </row>
    <row r="112" ht="50.1" customHeight="1" spans="1:12">
      <c r="A112" s="38" t="s">
        <v>381</v>
      </c>
      <c r="B112" s="39" t="s">
        <v>382</v>
      </c>
      <c r="C112" s="40" t="s">
        <v>383</v>
      </c>
      <c r="D112" s="40" t="s">
        <v>369</v>
      </c>
      <c r="E112" s="36" t="s">
        <v>57</v>
      </c>
      <c r="F112" s="37"/>
      <c r="G112" s="42">
        <v>222.3265623725</v>
      </c>
      <c r="H112" s="41">
        <f t="shared" si="3"/>
        <v>222.33</v>
      </c>
      <c r="I112" s="56">
        <f t="shared" si="4"/>
        <v>0</v>
      </c>
      <c r="J112" s="54">
        <f>ROUND(H112*报价汇总表12!$C$8,2)</f>
        <v>0</v>
      </c>
      <c r="K112" s="56"/>
      <c r="L112" s="53" t="s">
        <v>384</v>
      </c>
    </row>
    <row r="113" ht="30" customHeight="1" spans="1:12">
      <c r="A113" s="38" t="s">
        <v>285</v>
      </c>
      <c r="B113" s="39" t="s">
        <v>385</v>
      </c>
      <c r="C113" s="40" t="s">
        <v>386</v>
      </c>
      <c r="D113" s="40"/>
      <c r="E113" s="36" t="s">
        <v>33</v>
      </c>
      <c r="F113" s="37"/>
      <c r="G113" s="42">
        <v>0</v>
      </c>
      <c r="H113" s="41">
        <f t="shared" si="3"/>
        <v>0</v>
      </c>
      <c r="I113" s="56">
        <f t="shared" si="4"/>
        <v>0</v>
      </c>
      <c r="J113" s="54">
        <f>ROUND(H113*报价汇总表12!$C$8,2)</f>
        <v>0</v>
      </c>
      <c r="K113" s="56"/>
      <c r="L113" s="53"/>
    </row>
    <row r="114" ht="80.1" customHeight="1" spans="1:12">
      <c r="A114" s="38" t="s">
        <v>61</v>
      </c>
      <c r="B114" s="39" t="s">
        <v>387</v>
      </c>
      <c r="C114" s="40" t="s">
        <v>388</v>
      </c>
      <c r="D114" s="40" t="s">
        <v>389</v>
      </c>
      <c r="E114" s="36" t="s">
        <v>57</v>
      </c>
      <c r="F114" s="37"/>
      <c r="G114" s="42">
        <v>283.095590736</v>
      </c>
      <c r="H114" s="41">
        <f t="shared" si="3"/>
        <v>283.1</v>
      </c>
      <c r="I114" s="56">
        <f t="shared" si="4"/>
        <v>0</v>
      </c>
      <c r="J114" s="54">
        <f>ROUND(H114*报价汇总表12!$C$8,2)</f>
        <v>0</v>
      </c>
      <c r="K114" s="56"/>
      <c r="L114" s="53" t="s">
        <v>117</v>
      </c>
    </row>
    <row r="115" ht="20.1" customHeight="1" spans="1:12">
      <c r="A115" s="38" t="s">
        <v>289</v>
      </c>
      <c r="B115" s="39" t="s">
        <v>390</v>
      </c>
      <c r="C115" s="40" t="s">
        <v>391</v>
      </c>
      <c r="D115" s="40"/>
      <c r="E115" s="36" t="s">
        <v>33</v>
      </c>
      <c r="F115" s="37"/>
      <c r="G115" s="42">
        <v>0</v>
      </c>
      <c r="H115" s="41">
        <f t="shared" si="3"/>
        <v>0</v>
      </c>
      <c r="I115" s="56">
        <f t="shared" si="4"/>
        <v>0</v>
      </c>
      <c r="J115" s="54">
        <f>ROUND(H115*报价汇总表12!$C$8,2)</f>
        <v>0</v>
      </c>
      <c r="K115" s="56"/>
      <c r="L115" s="53"/>
    </row>
    <row r="116" ht="39.95" customHeight="1" spans="1:12">
      <c r="A116" s="38" t="s">
        <v>61</v>
      </c>
      <c r="B116" s="39" t="s">
        <v>392</v>
      </c>
      <c r="C116" s="40" t="s">
        <v>393</v>
      </c>
      <c r="D116" s="40" t="s">
        <v>394</v>
      </c>
      <c r="E116" s="36" t="s">
        <v>57</v>
      </c>
      <c r="F116" s="37">
        <v>20</v>
      </c>
      <c r="G116" s="42">
        <v>240.06365575598</v>
      </c>
      <c r="H116" s="41">
        <f t="shared" si="3"/>
        <v>240.06</v>
      </c>
      <c r="I116" s="56">
        <f t="shared" si="4"/>
        <v>4801</v>
      </c>
      <c r="J116" s="57"/>
      <c r="K116" s="56">
        <f t="shared" si="5"/>
        <v>0</v>
      </c>
      <c r="L116" s="53" t="s">
        <v>117</v>
      </c>
    </row>
    <row r="117" ht="39.95" customHeight="1" spans="1:12">
      <c r="A117" s="38" t="s">
        <v>66</v>
      </c>
      <c r="B117" s="39" t="s">
        <v>395</v>
      </c>
      <c r="C117" s="40" t="s">
        <v>396</v>
      </c>
      <c r="D117" s="40" t="s">
        <v>394</v>
      </c>
      <c r="E117" s="36" t="s">
        <v>57</v>
      </c>
      <c r="F117" s="37">
        <v>20</v>
      </c>
      <c r="G117" s="42">
        <v>345.883955616</v>
      </c>
      <c r="H117" s="41">
        <f t="shared" si="3"/>
        <v>345.88</v>
      </c>
      <c r="I117" s="56">
        <f t="shared" si="4"/>
        <v>6918</v>
      </c>
      <c r="J117" s="57"/>
      <c r="K117" s="56">
        <f t="shared" si="5"/>
        <v>0</v>
      </c>
      <c r="L117" s="53" t="s">
        <v>117</v>
      </c>
    </row>
    <row r="118" ht="30" customHeight="1" spans="1:12">
      <c r="A118" s="38" t="s">
        <v>372</v>
      </c>
      <c r="B118" s="39" t="s">
        <v>397</v>
      </c>
      <c r="C118" s="40" t="s">
        <v>398</v>
      </c>
      <c r="D118" s="40" t="s">
        <v>399</v>
      </c>
      <c r="E118" s="36" t="s">
        <v>168</v>
      </c>
      <c r="F118" s="37">
        <v>2000</v>
      </c>
      <c r="G118" s="42">
        <v>0.9793</v>
      </c>
      <c r="H118" s="41">
        <f t="shared" si="3"/>
        <v>0.98</v>
      </c>
      <c r="I118" s="56">
        <f t="shared" si="4"/>
        <v>1960</v>
      </c>
      <c r="J118" s="57"/>
      <c r="K118" s="56">
        <f t="shared" si="5"/>
        <v>0</v>
      </c>
      <c r="L118" s="53" t="s">
        <v>400</v>
      </c>
    </row>
    <row r="119" ht="39.95" customHeight="1" spans="1:12">
      <c r="A119" s="38" t="s">
        <v>376</v>
      </c>
      <c r="B119" s="39" t="s">
        <v>401</v>
      </c>
      <c r="C119" s="40" t="s">
        <v>402</v>
      </c>
      <c r="D119" s="40" t="s">
        <v>394</v>
      </c>
      <c r="E119" s="36" t="s">
        <v>57</v>
      </c>
      <c r="F119" s="37">
        <v>50</v>
      </c>
      <c r="G119" s="42">
        <v>240.06028</v>
      </c>
      <c r="H119" s="41">
        <f t="shared" si="3"/>
        <v>240.06</v>
      </c>
      <c r="I119" s="56">
        <f t="shared" si="4"/>
        <v>12003</v>
      </c>
      <c r="J119" s="57"/>
      <c r="K119" s="56">
        <f t="shared" si="5"/>
        <v>0</v>
      </c>
      <c r="L119" s="53" t="s">
        <v>375</v>
      </c>
    </row>
    <row r="120" ht="39.95" customHeight="1" spans="1:12">
      <c r="A120" s="38" t="s">
        <v>403</v>
      </c>
      <c r="B120" s="39" t="s">
        <v>404</v>
      </c>
      <c r="C120" s="40" t="s">
        <v>405</v>
      </c>
      <c r="D120" s="40" t="s">
        <v>394</v>
      </c>
      <c r="E120" s="36" t="s">
        <v>57</v>
      </c>
      <c r="F120" s="37">
        <v>20</v>
      </c>
      <c r="G120" s="42">
        <v>345.8789717576</v>
      </c>
      <c r="H120" s="41">
        <f t="shared" si="3"/>
        <v>345.88</v>
      </c>
      <c r="I120" s="56">
        <f t="shared" si="4"/>
        <v>6918</v>
      </c>
      <c r="J120" s="57"/>
      <c r="K120" s="56">
        <f t="shared" si="5"/>
        <v>0</v>
      </c>
      <c r="L120" s="53" t="s">
        <v>375</v>
      </c>
    </row>
    <row r="121" ht="30" customHeight="1" spans="1:12">
      <c r="A121" s="38" t="s">
        <v>406</v>
      </c>
      <c r="B121" s="39" t="s">
        <v>407</v>
      </c>
      <c r="C121" s="40" t="s">
        <v>408</v>
      </c>
      <c r="D121" s="40" t="s">
        <v>409</v>
      </c>
      <c r="E121" s="36" t="s">
        <v>410</v>
      </c>
      <c r="F121" s="37">
        <v>20</v>
      </c>
      <c r="G121" s="42">
        <v>25.62</v>
      </c>
      <c r="H121" s="41">
        <f t="shared" si="3"/>
        <v>25.62</v>
      </c>
      <c r="I121" s="56">
        <f t="shared" si="4"/>
        <v>512</v>
      </c>
      <c r="J121" s="57"/>
      <c r="K121" s="56">
        <f t="shared" si="5"/>
        <v>0</v>
      </c>
      <c r="L121" s="53"/>
    </row>
    <row r="122" ht="39.95" customHeight="1" spans="1:12">
      <c r="A122" s="38" t="s">
        <v>411</v>
      </c>
      <c r="B122" s="39" t="s">
        <v>412</v>
      </c>
      <c r="C122" s="40" t="s">
        <v>413</v>
      </c>
      <c r="D122" s="40" t="s">
        <v>414</v>
      </c>
      <c r="E122" s="36" t="s">
        <v>57</v>
      </c>
      <c r="F122" s="37"/>
      <c r="G122" s="42">
        <v>45.38</v>
      </c>
      <c r="H122" s="41">
        <f t="shared" si="3"/>
        <v>45.38</v>
      </c>
      <c r="I122" s="56">
        <f t="shared" si="4"/>
        <v>0</v>
      </c>
      <c r="J122" s="54">
        <f>ROUND(H122*报价汇总表12!$C$8,2)</f>
        <v>0</v>
      </c>
      <c r="K122" s="56"/>
      <c r="L122" s="53"/>
    </row>
    <row r="123" ht="30" customHeight="1" spans="1:12">
      <c r="A123" s="38" t="s">
        <v>415</v>
      </c>
      <c r="B123" s="39" t="s">
        <v>416</v>
      </c>
      <c r="C123" s="40" t="s">
        <v>417</v>
      </c>
      <c r="D123" s="40" t="s">
        <v>418</v>
      </c>
      <c r="E123" s="36" t="s">
        <v>410</v>
      </c>
      <c r="F123" s="37"/>
      <c r="G123" s="42">
        <v>85.78</v>
      </c>
      <c r="H123" s="41">
        <f t="shared" si="3"/>
        <v>85.78</v>
      </c>
      <c r="I123" s="56">
        <f t="shared" si="4"/>
        <v>0</v>
      </c>
      <c r="J123" s="54">
        <f>ROUND(H123*报价汇总表12!$C$8,2)</f>
        <v>0</v>
      </c>
      <c r="K123" s="56"/>
      <c r="L123" s="53"/>
    </row>
    <row r="124" ht="39.95" customHeight="1" spans="1:12">
      <c r="A124" s="38" t="s">
        <v>419</v>
      </c>
      <c r="B124" s="39" t="s">
        <v>420</v>
      </c>
      <c r="C124" s="40" t="s">
        <v>421</v>
      </c>
      <c r="D124" s="40" t="s">
        <v>409</v>
      </c>
      <c r="E124" s="36" t="s">
        <v>101</v>
      </c>
      <c r="F124" s="37"/>
      <c r="G124" s="42">
        <v>365.27</v>
      </c>
      <c r="H124" s="41">
        <f t="shared" si="3"/>
        <v>365.27</v>
      </c>
      <c r="I124" s="56">
        <f t="shared" si="4"/>
        <v>0</v>
      </c>
      <c r="J124" s="54">
        <f>ROUND(H124*报价汇总表12!$C$8,2)</f>
        <v>0</v>
      </c>
      <c r="K124" s="56"/>
      <c r="L124" s="53"/>
    </row>
    <row r="125" ht="20.1" customHeight="1" spans="1:12">
      <c r="A125" s="38" t="s">
        <v>422</v>
      </c>
      <c r="B125" s="39" t="s">
        <v>423</v>
      </c>
      <c r="C125" s="40" t="s">
        <v>424</v>
      </c>
      <c r="D125" s="40"/>
      <c r="E125" s="36" t="s">
        <v>33</v>
      </c>
      <c r="F125" s="37"/>
      <c r="G125" s="42">
        <v>0</v>
      </c>
      <c r="H125" s="41">
        <f t="shared" si="3"/>
        <v>0</v>
      </c>
      <c r="I125" s="56">
        <f t="shared" si="4"/>
        <v>0</v>
      </c>
      <c r="J125" s="54">
        <f>ROUND(H125*报价汇总表12!$C$8,2)</f>
        <v>0</v>
      </c>
      <c r="K125" s="56"/>
      <c r="L125" s="53"/>
    </row>
    <row r="126" ht="20.1" customHeight="1" spans="1:12">
      <c r="A126" s="38" t="s">
        <v>45</v>
      </c>
      <c r="B126" s="39" t="s">
        <v>425</v>
      </c>
      <c r="C126" s="40" t="s">
        <v>426</v>
      </c>
      <c r="D126" s="40"/>
      <c r="E126" s="36" t="s">
        <v>33</v>
      </c>
      <c r="F126" s="37"/>
      <c r="G126" s="42">
        <v>0</v>
      </c>
      <c r="H126" s="41">
        <f t="shared" si="3"/>
        <v>0</v>
      </c>
      <c r="I126" s="56">
        <f t="shared" si="4"/>
        <v>0</v>
      </c>
      <c r="J126" s="54">
        <f>ROUND(H126*报价汇总表12!$C$8,2)</f>
        <v>0</v>
      </c>
      <c r="K126" s="56"/>
      <c r="L126" s="53"/>
    </row>
    <row r="127" ht="69.95" customHeight="1" spans="1:12">
      <c r="A127" s="38" t="s">
        <v>61</v>
      </c>
      <c r="B127" s="39" t="s">
        <v>427</v>
      </c>
      <c r="C127" s="40" t="s">
        <v>428</v>
      </c>
      <c r="D127" s="40" t="s">
        <v>429</v>
      </c>
      <c r="E127" s="36" t="s">
        <v>57</v>
      </c>
      <c r="F127" s="37">
        <v>50</v>
      </c>
      <c r="G127" s="42">
        <v>390.14</v>
      </c>
      <c r="H127" s="41">
        <f t="shared" si="3"/>
        <v>390.14</v>
      </c>
      <c r="I127" s="56">
        <f t="shared" si="4"/>
        <v>19507</v>
      </c>
      <c r="J127" s="57"/>
      <c r="K127" s="56">
        <f t="shared" si="5"/>
        <v>0</v>
      </c>
      <c r="L127" s="53"/>
    </row>
    <row r="128" ht="69.95" customHeight="1" spans="1:12">
      <c r="A128" s="38" t="s">
        <v>66</v>
      </c>
      <c r="B128" s="39" t="s">
        <v>430</v>
      </c>
      <c r="C128" s="40" t="s">
        <v>431</v>
      </c>
      <c r="D128" s="40" t="s">
        <v>429</v>
      </c>
      <c r="E128" s="36" t="s">
        <v>57</v>
      </c>
      <c r="F128" s="37">
        <v>50</v>
      </c>
      <c r="G128" s="42">
        <v>390.14</v>
      </c>
      <c r="H128" s="41">
        <f t="shared" si="3"/>
        <v>390.14</v>
      </c>
      <c r="I128" s="56">
        <f t="shared" si="4"/>
        <v>19507</v>
      </c>
      <c r="J128" s="57"/>
      <c r="K128" s="56">
        <f t="shared" si="5"/>
        <v>0</v>
      </c>
      <c r="L128" s="53"/>
    </row>
    <row r="129" ht="30" customHeight="1" spans="1:12">
      <c r="A129" s="38" t="s">
        <v>49</v>
      </c>
      <c r="B129" s="39" t="s">
        <v>432</v>
      </c>
      <c r="C129" s="40" t="s">
        <v>433</v>
      </c>
      <c r="D129" s="40"/>
      <c r="E129" s="36" t="s">
        <v>33</v>
      </c>
      <c r="F129" s="37"/>
      <c r="G129" s="42">
        <v>0</v>
      </c>
      <c r="H129" s="41">
        <f t="shared" si="3"/>
        <v>0</v>
      </c>
      <c r="I129" s="56">
        <f t="shared" si="4"/>
        <v>0</v>
      </c>
      <c r="J129" s="54">
        <f>ROUND(H129*报价汇总表12!$C$8,2)</f>
        <v>0</v>
      </c>
      <c r="K129" s="56"/>
      <c r="L129" s="53"/>
    </row>
    <row r="130" ht="69.95" customHeight="1" spans="1:12">
      <c r="A130" s="38" t="s">
        <v>61</v>
      </c>
      <c r="B130" s="39" t="s">
        <v>434</v>
      </c>
      <c r="C130" s="40" t="s">
        <v>435</v>
      </c>
      <c r="D130" s="40" t="s">
        <v>436</v>
      </c>
      <c r="E130" s="36" t="s">
        <v>57</v>
      </c>
      <c r="F130" s="37">
        <v>50</v>
      </c>
      <c r="G130" s="42">
        <v>307.982796656</v>
      </c>
      <c r="H130" s="41">
        <f t="shared" si="3"/>
        <v>307.98</v>
      </c>
      <c r="I130" s="56">
        <f t="shared" si="4"/>
        <v>15399</v>
      </c>
      <c r="J130" s="57"/>
      <c r="K130" s="56">
        <f t="shared" si="5"/>
        <v>0</v>
      </c>
      <c r="L130" s="53" t="s">
        <v>437</v>
      </c>
    </row>
    <row r="131" ht="20.1" customHeight="1" spans="1:12">
      <c r="A131" s="38" t="s">
        <v>190</v>
      </c>
      <c r="B131" s="39" t="s">
        <v>438</v>
      </c>
      <c r="C131" s="40" t="s">
        <v>439</v>
      </c>
      <c r="D131" s="40"/>
      <c r="E131" s="36" t="s">
        <v>33</v>
      </c>
      <c r="F131" s="37"/>
      <c r="G131" s="42">
        <v>0</v>
      </c>
      <c r="H131" s="41">
        <f t="shared" si="3"/>
        <v>0</v>
      </c>
      <c r="I131" s="56">
        <f t="shared" si="4"/>
        <v>0</v>
      </c>
      <c r="J131" s="54">
        <f>ROUND(H131*报价汇总表12!$C$8,2)</f>
        <v>0</v>
      </c>
      <c r="K131" s="56"/>
      <c r="L131" s="53"/>
    </row>
    <row r="132" ht="50.1" customHeight="1" spans="1:12">
      <c r="A132" s="38" t="s">
        <v>61</v>
      </c>
      <c r="B132" s="39" t="s">
        <v>440</v>
      </c>
      <c r="C132" s="40" t="s">
        <v>441</v>
      </c>
      <c r="D132" s="40" t="s">
        <v>442</v>
      </c>
      <c r="E132" s="36" t="s">
        <v>57</v>
      </c>
      <c r="F132" s="37">
        <v>50</v>
      </c>
      <c r="G132" s="42">
        <v>222.325242324</v>
      </c>
      <c r="H132" s="41">
        <f t="shared" si="3"/>
        <v>222.33</v>
      </c>
      <c r="I132" s="56">
        <f t="shared" si="4"/>
        <v>11117</v>
      </c>
      <c r="J132" s="57"/>
      <c r="K132" s="56">
        <f t="shared" si="5"/>
        <v>0</v>
      </c>
      <c r="L132" s="53" t="s">
        <v>146</v>
      </c>
    </row>
    <row r="133" ht="50.1" customHeight="1" spans="1:12">
      <c r="A133" s="38" t="s">
        <v>66</v>
      </c>
      <c r="B133" s="39" t="s">
        <v>443</v>
      </c>
      <c r="C133" s="40" t="s">
        <v>444</v>
      </c>
      <c r="D133" s="40" t="s">
        <v>442</v>
      </c>
      <c r="E133" s="36" t="s">
        <v>57</v>
      </c>
      <c r="F133" s="37">
        <v>50</v>
      </c>
      <c r="G133" s="42">
        <v>222.3258727552</v>
      </c>
      <c r="H133" s="41">
        <f t="shared" si="3"/>
        <v>222.33</v>
      </c>
      <c r="I133" s="56">
        <f t="shared" si="4"/>
        <v>11117</v>
      </c>
      <c r="J133" s="57"/>
      <c r="K133" s="56">
        <f t="shared" si="5"/>
        <v>0</v>
      </c>
      <c r="L133" s="53" t="s">
        <v>437</v>
      </c>
    </row>
    <row r="134" ht="50.1" customHeight="1" spans="1:12">
      <c r="A134" s="38" t="s">
        <v>445</v>
      </c>
      <c r="B134" s="39" t="s">
        <v>446</v>
      </c>
      <c r="C134" s="40" t="s">
        <v>447</v>
      </c>
      <c r="D134" s="40" t="s">
        <v>442</v>
      </c>
      <c r="E134" s="36" t="s">
        <v>57</v>
      </c>
      <c r="F134" s="37">
        <v>10</v>
      </c>
      <c r="G134" s="42">
        <v>310.9400143042</v>
      </c>
      <c r="H134" s="41">
        <f t="shared" si="3"/>
        <v>310.94</v>
      </c>
      <c r="I134" s="56">
        <f t="shared" si="4"/>
        <v>3109</v>
      </c>
      <c r="J134" s="57"/>
      <c r="K134" s="56">
        <f t="shared" si="5"/>
        <v>0</v>
      </c>
      <c r="L134" s="53" t="s">
        <v>437</v>
      </c>
    </row>
    <row r="135" ht="69.95" customHeight="1" spans="1:12">
      <c r="A135" s="38" t="s">
        <v>285</v>
      </c>
      <c r="B135" s="39" t="s">
        <v>448</v>
      </c>
      <c r="C135" s="40" t="s">
        <v>449</v>
      </c>
      <c r="D135" s="40" t="s">
        <v>429</v>
      </c>
      <c r="E135" s="36" t="s">
        <v>57</v>
      </c>
      <c r="F135" s="37">
        <v>10</v>
      </c>
      <c r="G135" s="42">
        <v>239.362699483</v>
      </c>
      <c r="H135" s="41">
        <f t="shared" ref="H135:H198" si="6">ROUND(G135,2)</f>
        <v>239.36</v>
      </c>
      <c r="I135" s="56">
        <f t="shared" ref="I135:I198" si="7">ROUND(F135*H135,0)</f>
        <v>2394</v>
      </c>
      <c r="J135" s="57"/>
      <c r="K135" s="56">
        <f t="shared" si="5"/>
        <v>0</v>
      </c>
      <c r="L135" s="53" t="s">
        <v>437</v>
      </c>
    </row>
    <row r="136" ht="20.1" customHeight="1" spans="1:12">
      <c r="A136" s="38" t="s">
        <v>450</v>
      </c>
      <c r="B136" s="39" t="s">
        <v>451</v>
      </c>
      <c r="C136" s="40" t="s">
        <v>452</v>
      </c>
      <c r="D136" s="40"/>
      <c r="E136" s="36" t="s">
        <v>33</v>
      </c>
      <c r="F136" s="37"/>
      <c r="G136" s="42">
        <v>0</v>
      </c>
      <c r="H136" s="41">
        <f t="shared" si="6"/>
        <v>0</v>
      </c>
      <c r="I136" s="56">
        <f t="shared" si="7"/>
        <v>0</v>
      </c>
      <c r="J136" s="54">
        <f>ROUND(H136*报价汇总表12!$C$8,2)</f>
        <v>0</v>
      </c>
      <c r="K136" s="56"/>
      <c r="L136" s="53"/>
    </row>
    <row r="137" ht="30" customHeight="1" spans="1:12">
      <c r="A137" s="38" t="s">
        <v>45</v>
      </c>
      <c r="B137" s="39" t="s">
        <v>453</v>
      </c>
      <c r="C137" s="40" t="s">
        <v>454</v>
      </c>
      <c r="D137" s="40"/>
      <c r="E137" s="36" t="s">
        <v>33</v>
      </c>
      <c r="F137" s="37"/>
      <c r="G137" s="42">
        <v>0</v>
      </c>
      <c r="H137" s="41">
        <f t="shared" si="6"/>
        <v>0</v>
      </c>
      <c r="I137" s="56">
        <f t="shared" si="7"/>
        <v>0</v>
      </c>
      <c r="J137" s="54">
        <f>ROUND(H137*报价汇总表12!$C$8,2)</f>
        <v>0</v>
      </c>
      <c r="K137" s="56"/>
      <c r="L137" s="53"/>
    </row>
    <row r="138" ht="69.95" customHeight="1" spans="1:12">
      <c r="A138" s="38" t="s">
        <v>61</v>
      </c>
      <c r="B138" s="39" t="s">
        <v>455</v>
      </c>
      <c r="C138" s="40" t="s">
        <v>456</v>
      </c>
      <c r="D138" s="40" t="s">
        <v>457</v>
      </c>
      <c r="E138" s="36" t="s">
        <v>57</v>
      </c>
      <c r="F138" s="37">
        <v>100</v>
      </c>
      <c r="G138" s="42">
        <v>390.14</v>
      </c>
      <c r="H138" s="41">
        <f t="shared" si="6"/>
        <v>390.14</v>
      </c>
      <c r="I138" s="56">
        <f t="shared" si="7"/>
        <v>39014</v>
      </c>
      <c r="J138" s="57"/>
      <c r="K138" s="56">
        <f>ROUND(F138*J138,0)</f>
        <v>0</v>
      </c>
      <c r="L138" s="53"/>
    </row>
    <row r="139" ht="69.95" customHeight="1" spans="1:12">
      <c r="A139" s="38" t="s">
        <v>66</v>
      </c>
      <c r="B139" s="39" t="s">
        <v>458</v>
      </c>
      <c r="C139" s="40" t="s">
        <v>459</v>
      </c>
      <c r="D139" s="40" t="s">
        <v>457</v>
      </c>
      <c r="E139" s="36" t="s">
        <v>57</v>
      </c>
      <c r="F139" s="37">
        <v>100</v>
      </c>
      <c r="G139" s="42">
        <v>390.14</v>
      </c>
      <c r="H139" s="41">
        <f t="shared" si="6"/>
        <v>390.14</v>
      </c>
      <c r="I139" s="56">
        <f t="shared" si="7"/>
        <v>39014</v>
      </c>
      <c r="J139" s="57"/>
      <c r="K139" s="56">
        <f>ROUND(F139*J139,0)</f>
        <v>0</v>
      </c>
      <c r="L139" s="53"/>
    </row>
    <row r="140" ht="30" customHeight="1" spans="1:12">
      <c r="A140" s="38" t="s">
        <v>49</v>
      </c>
      <c r="B140" s="39" t="s">
        <v>460</v>
      </c>
      <c r="C140" s="40" t="s">
        <v>461</v>
      </c>
      <c r="D140" s="40"/>
      <c r="E140" s="36" t="s">
        <v>33</v>
      </c>
      <c r="F140" s="37"/>
      <c r="G140" s="42">
        <v>0</v>
      </c>
      <c r="H140" s="41">
        <f t="shared" si="6"/>
        <v>0</v>
      </c>
      <c r="I140" s="56">
        <f t="shared" si="7"/>
        <v>0</v>
      </c>
      <c r="J140" s="54">
        <f>ROUND(H140*报价汇总表12!$C$8,2)</f>
        <v>0</v>
      </c>
      <c r="K140" s="56"/>
      <c r="L140" s="53"/>
    </row>
    <row r="141" ht="69.95" customHeight="1" spans="1:12">
      <c r="A141" s="38" t="s">
        <v>61</v>
      </c>
      <c r="B141" s="39" t="s">
        <v>462</v>
      </c>
      <c r="C141" s="40" t="s">
        <v>463</v>
      </c>
      <c r="D141" s="40" t="s">
        <v>464</v>
      </c>
      <c r="E141" s="36" t="s">
        <v>57</v>
      </c>
      <c r="F141" s="37">
        <v>100</v>
      </c>
      <c r="G141" s="42">
        <v>234.25708248</v>
      </c>
      <c r="H141" s="41">
        <f t="shared" si="6"/>
        <v>234.26</v>
      </c>
      <c r="I141" s="56">
        <f t="shared" si="7"/>
        <v>23426</v>
      </c>
      <c r="J141" s="57"/>
      <c r="K141" s="56">
        <f>ROUND(F141*J141,0)</f>
        <v>0</v>
      </c>
      <c r="L141" s="53" t="s">
        <v>146</v>
      </c>
    </row>
    <row r="142" ht="69.95" customHeight="1" spans="1:12">
      <c r="A142" s="38" t="s">
        <v>66</v>
      </c>
      <c r="B142" s="39" t="s">
        <v>465</v>
      </c>
      <c r="C142" s="40" t="s">
        <v>466</v>
      </c>
      <c r="D142" s="40" t="s">
        <v>467</v>
      </c>
      <c r="E142" s="36" t="s">
        <v>57</v>
      </c>
      <c r="F142" s="37">
        <v>100</v>
      </c>
      <c r="G142" s="42">
        <v>234.2591315576</v>
      </c>
      <c r="H142" s="41">
        <f t="shared" si="6"/>
        <v>234.26</v>
      </c>
      <c r="I142" s="56">
        <f t="shared" si="7"/>
        <v>23426</v>
      </c>
      <c r="J142" s="57"/>
      <c r="K142" s="56">
        <f>ROUND(F142*J142,0)</f>
        <v>0</v>
      </c>
      <c r="L142" s="53" t="s">
        <v>437</v>
      </c>
    </row>
    <row r="143" ht="30" customHeight="1" spans="1:12">
      <c r="A143" s="38" t="s">
        <v>190</v>
      </c>
      <c r="B143" s="39" t="s">
        <v>468</v>
      </c>
      <c r="C143" s="40" t="s">
        <v>469</v>
      </c>
      <c r="D143" s="40" t="s">
        <v>470</v>
      </c>
      <c r="E143" s="36" t="s">
        <v>88</v>
      </c>
      <c r="F143" s="37">
        <v>500</v>
      </c>
      <c r="G143" s="42">
        <v>94.13</v>
      </c>
      <c r="H143" s="41">
        <f t="shared" si="6"/>
        <v>94.13</v>
      </c>
      <c r="I143" s="56">
        <f t="shared" si="7"/>
        <v>47065</v>
      </c>
      <c r="J143" s="57"/>
      <c r="K143" s="56">
        <f>ROUND(F143*J143,0)</f>
        <v>0</v>
      </c>
      <c r="L143" s="53"/>
    </row>
    <row r="144" ht="60" customHeight="1" spans="1:12">
      <c r="A144" s="38" t="s">
        <v>285</v>
      </c>
      <c r="B144" s="39" t="s">
        <v>471</v>
      </c>
      <c r="C144" s="40" t="s">
        <v>472</v>
      </c>
      <c r="D144" s="40" t="s">
        <v>473</v>
      </c>
      <c r="E144" s="36" t="s">
        <v>57</v>
      </c>
      <c r="F144" s="37">
        <v>100</v>
      </c>
      <c r="G144" s="42">
        <v>252.7782329078</v>
      </c>
      <c r="H144" s="41">
        <f t="shared" si="6"/>
        <v>252.78</v>
      </c>
      <c r="I144" s="56">
        <f t="shared" si="7"/>
        <v>25278</v>
      </c>
      <c r="J144" s="57"/>
      <c r="K144" s="56">
        <f>ROUND(F144*J144,0)</f>
        <v>0</v>
      </c>
      <c r="L144" s="53" t="s">
        <v>437</v>
      </c>
    </row>
    <row r="145" ht="20.1" customHeight="1" spans="1:12">
      <c r="A145" s="38" t="s">
        <v>474</v>
      </c>
      <c r="B145" s="39" t="s">
        <v>475</v>
      </c>
      <c r="C145" s="40" t="s">
        <v>476</v>
      </c>
      <c r="D145" s="40"/>
      <c r="E145" s="36" t="s">
        <v>33</v>
      </c>
      <c r="F145" s="37"/>
      <c r="G145" s="42">
        <v>0</v>
      </c>
      <c r="H145" s="41">
        <f t="shared" si="6"/>
        <v>0</v>
      </c>
      <c r="I145" s="56">
        <f t="shared" si="7"/>
        <v>0</v>
      </c>
      <c r="J145" s="54">
        <f>ROUND(H145*报价汇总表12!$C$8,2)</f>
        <v>0</v>
      </c>
      <c r="K145" s="56"/>
      <c r="L145" s="53"/>
    </row>
    <row r="146" ht="69.95" customHeight="1" spans="1:12">
      <c r="A146" s="38" t="s">
        <v>45</v>
      </c>
      <c r="B146" s="39" t="s">
        <v>477</v>
      </c>
      <c r="C146" s="40" t="s">
        <v>478</v>
      </c>
      <c r="D146" s="40" t="s">
        <v>479</v>
      </c>
      <c r="E146" s="36" t="s">
        <v>88</v>
      </c>
      <c r="F146" s="37"/>
      <c r="G146" s="42">
        <v>53.18</v>
      </c>
      <c r="H146" s="41">
        <f t="shared" si="6"/>
        <v>53.18</v>
      </c>
      <c r="I146" s="56">
        <f t="shared" si="7"/>
        <v>0</v>
      </c>
      <c r="J146" s="54">
        <f>ROUND(H146*报价汇总表12!$C$8,2)</f>
        <v>0</v>
      </c>
      <c r="K146" s="56"/>
      <c r="L146" s="53"/>
    </row>
    <row r="147" ht="69.95" customHeight="1" spans="1:12">
      <c r="A147" s="38" t="s">
        <v>49</v>
      </c>
      <c r="B147" s="39" t="s">
        <v>480</v>
      </c>
      <c r="C147" s="40" t="s">
        <v>481</v>
      </c>
      <c r="D147" s="40" t="s">
        <v>479</v>
      </c>
      <c r="E147" s="36" t="s">
        <v>88</v>
      </c>
      <c r="F147" s="37"/>
      <c r="G147" s="42">
        <v>109.02</v>
      </c>
      <c r="H147" s="41">
        <f t="shared" si="6"/>
        <v>109.02</v>
      </c>
      <c r="I147" s="56">
        <f t="shared" si="7"/>
        <v>0</v>
      </c>
      <c r="J147" s="54">
        <f>ROUND(H147*报价汇总表12!$C$8,2)</f>
        <v>0</v>
      </c>
      <c r="K147" s="56"/>
      <c r="L147" s="53"/>
    </row>
    <row r="148" ht="69.95" customHeight="1" spans="1:12">
      <c r="A148" s="38" t="s">
        <v>190</v>
      </c>
      <c r="B148" s="39" t="s">
        <v>482</v>
      </c>
      <c r="C148" s="40" t="s">
        <v>483</v>
      </c>
      <c r="D148" s="40" t="s">
        <v>479</v>
      </c>
      <c r="E148" s="36" t="s">
        <v>88</v>
      </c>
      <c r="F148" s="37"/>
      <c r="G148" s="42">
        <v>190.81</v>
      </c>
      <c r="H148" s="41">
        <f t="shared" si="6"/>
        <v>190.81</v>
      </c>
      <c r="I148" s="56">
        <f t="shared" si="7"/>
        <v>0</v>
      </c>
      <c r="J148" s="54">
        <f>ROUND(H148*报价汇总表12!$C$8,2)</f>
        <v>0</v>
      </c>
      <c r="K148" s="56"/>
      <c r="L148" s="53"/>
    </row>
    <row r="149" ht="69.95" customHeight="1" spans="1:12">
      <c r="A149" s="38" t="s">
        <v>285</v>
      </c>
      <c r="B149" s="39" t="s">
        <v>484</v>
      </c>
      <c r="C149" s="40" t="s">
        <v>485</v>
      </c>
      <c r="D149" s="40" t="s">
        <v>479</v>
      </c>
      <c r="E149" s="36" t="s">
        <v>88</v>
      </c>
      <c r="F149" s="37"/>
      <c r="G149" s="42">
        <v>212.55</v>
      </c>
      <c r="H149" s="41">
        <f t="shared" si="6"/>
        <v>212.55</v>
      </c>
      <c r="I149" s="56">
        <f t="shared" si="7"/>
        <v>0</v>
      </c>
      <c r="J149" s="54">
        <f>ROUND(H149*报价汇总表12!$C$8,2)</f>
        <v>0</v>
      </c>
      <c r="K149" s="56"/>
      <c r="L149" s="53"/>
    </row>
    <row r="150" ht="69.95" customHeight="1" spans="1:12">
      <c r="A150" s="38" t="s">
        <v>289</v>
      </c>
      <c r="B150" s="39" t="s">
        <v>486</v>
      </c>
      <c r="C150" s="40" t="s">
        <v>487</v>
      </c>
      <c r="D150" s="40" t="s">
        <v>479</v>
      </c>
      <c r="E150" s="36" t="s">
        <v>88</v>
      </c>
      <c r="F150" s="37"/>
      <c r="G150" s="42">
        <v>73.78</v>
      </c>
      <c r="H150" s="41">
        <f t="shared" si="6"/>
        <v>73.78</v>
      </c>
      <c r="I150" s="56">
        <f t="shared" si="7"/>
        <v>0</v>
      </c>
      <c r="J150" s="54">
        <f>ROUND(H150*报价汇总表12!$C$8,2)</f>
        <v>0</v>
      </c>
      <c r="K150" s="56"/>
      <c r="L150" s="53"/>
    </row>
    <row r="151" ht="39.95" customHeight="1" spans="1:12">
      <c r="A151" s="38" t="s">
        <v>488</v>
      </c>
      <c r="B151" s="39" t="s">
        <v>489</v>
      </c>
      <c r="C151" s="40" t="s">
        <v>490</v>
      </c>
      <c r="D151" s="40" t="s">
        <v>491</v>
      </c>
      <c r="E151" s="36" t="s">
        <v>88</v>
      </c>
      <c r="F151" s="37"/>
      <c r="G151" s="42">
        <v>105.95</v>
      </c>
      <c r="H151" s="41">
        <f t="shared" si="6"/>
        <v>105.95</v>
      </c>
      <c r="I151" s="56">
        <f t="shared" si="7"/>
        <v>0</v>
      </c>
      <c r="J151" s="54">
        <f>ROUND(H151*报价汇总表12!$C$8,2)</f>
        <v>0</v>
      </c>
      <c r="K151" s="56"/>
      <c r="L151" s="53"/>
    </row>
    <row r="152" ht="20.1" customHeight="1" spans="1:12">
      <c r="A152" s="38" t="s">
        <v>492</v>
      </c>
      <c r="B152" s="39" t="s">
        <v>493</v>
      </c>
      <c r="C152" s="40" t="s">
        <v>494</v>
      </c>
      <c r="D152" s="40"/>
      <c r="E152" s="36" t="s">
        <v>33</v>
      </c>
      <c r="F152" s="37"/>
      <c r="G152" s="42">
        <v>0</v>
      </c>
      <c r="H152" s="41">
        <f t="shared" si="6"/>
        <v>0</v>
      </c>
      <c r="I152" s="56">
        <f t="shared" si="7"/>
        <v>0</v>
      </c>
      <c r="J152" s="54">
        <f>ROUND(H152*报价汇总表12!$C$8,2)</f>
        <v>0</v>
      </c>
      <c r="K152" s="56"/>
      <c r="L152" s="53"/>
    </row>
    <row r="153" ht="69.95" customHeight="1" spans="1:12">
      <c r="A153" s="38" t="s">
        <v>45</v>
      </c>
      <c r="B153" s="39" t="s">
        <v>495</v>
      </c>
      <c r="C153" s="40" t="s">
        <v>496</v>
      </c>
      <c r="D153" s="40" t="s">
        <v>479</v>
      </c>
      <c r="E153" s="36" t="s">
        <v>88</v>
      </c>
      <c r="F153" s="37"/>
      <c r="G153" s="42">
        <v>177.42</v>
      </c>
      <c r="H153" s="41">
        <f t="shared" si="6"/>
        <v>177.42</v>
      </c>
      <c r="I153" s="56">
        <f t="shared" si="7"/>
        <v>0</v>
      </c>
      <c r="J153" s="54">
        <f>ROUND(H153*报价汇总表12!$C$8,2)</f>
        <v>0</v>
      </c>
      <c r="K153" s="56"/>
      <c r="L153" s="53"/>
    </row>
    <row r="154" ht="69.95" customHeight="1" spans="1:12">
      <c r="A154" s="38" t="s">
        <v>49</v>
      </c>
      <c r="B154" s="39" t="s">
        <v>497</v>
      </c>
      <c r="C154" s="40" t="s">
        <v>498</v>
      </c>
      <c r="D154" s="40" t="s">
        <v>479</v>
      </c>
      <c r="E154" s="36" t="s">
        <v>88</v>
      </c>
      <c r="F154" s="37"/>
      <c r="G154" s="42">
        <v>216.06</v>
      </c>
      <c r="H154" s="41">
        <f t="shared" si="6"/>
        <v>216.06</v>
      </c>
      <c r="I154" s="56">
        <f t="shared" si="7"/>
        <v>0</v>
      </c>
      <c r="J154" s="54">
        <f>ROUND(H154*报价汇总表12!$C$8,2)</f>
        <v>0</v>
      </c>
      <c r="K154" s="56"/>
      <c r="L154" s="53"/>
    </row>
    <row r="155" ht="69.95" customHeight="1" spans="1:12">
      <c r="A155" s="38" t="s">
        <v>190</v>
      </c>
      <c r="B155" s="39" t="s">
        <v>499</v>
      </c>
      <c r="C155" s="40" t="s">
        <v>500</v>
      </c>
      <c r="D155" s="40" t="s">
        <v>479</v>
      </c>
      <c r="E155" s="36" t="s">
        <v>88</v>
      </c>
      <c r="F155" s="37"/>
      <c r="G155" s="42">
        <v>255.59</v>
      </c>
      <c r="H155" s="41">
        <f t="shared" si="6"/>
        <v>255.59</v>
      </c>
      <c r="I155" s="56">
        <f t="shared" si="7"/>
        <v>0</v>
      </c>
      <c r="J155" s="54">
        <f>ROUND(H155*报价汇总表12!$C$8,2)</f>
        <v>0</v>
      </c>
      <c r="K155" s="56"/>
      <c r="L155" s="53"/>
    </row>
    <row r="156" ht="69.95" customHeight="1" spans="1:12">
      <c r="A156" s="38" t="s">
        <v>501</v>
      </c>
      <c r="B156" s="39" t="s">
        <v>502</v>
      </c>
      <c r="C156" s="40" t="s">
        <v>503</v>
      </c>
      <c r="D156" s="40" t="s">
        <v>479</v>
      </c>
      <c r="E156" s="36" t="s">
        <v>88</v>
      </c>
      <c r="F156" s="37"/>
      <c r="G156" s="42">
        <v>15.88</v>
      </c>
      <c r="H156" s="41">
        <f t="shared" si="6"/>
        <v>15.88</v>
      </c>
      <c r="I156" s="56">
        <f t="shared" si="7"/>
        <v>0</v>
      </c>
      <c r="J156" s="54">
        <f>ROUND(H156*报价汇总表12!$C$8,2)</f>
        <v>0</v>
      </c>
      <c r="K156" s="56"/>
      <c r="L156" s="53"/>
    </row>
    <row r="157" ht="69.95" customHeight="1" spans="1:12">
      <c r="A157" s="38" t="s">
        <v>504</v>
      </c>
      <c r="B157" s="39" t="s">
        <v>505</v>
      </c>
      <c r="C157" s="40" t="s">
        <v>506</v>
      </c>
      <c r="D157" s="40" t="s">
        <v>479</v>
      </c>
      <c r="E157" s="36" t="s">
        <v>57</v>
      </c>
      <c r="F157" s="37"/>
      <c r="G157" s="42">
        <v>614.25</v>
      </c>
      <c r="H157" s="41">
        <f t="shared" si="6"/>
        <v>614.25</v>
      </c>
      <c r="I157" s="56">
        <f t="shared" si="7"/>
        <v>0</v>
      </c>
      <c r="J157" s="54">
        <f>ROUND(H157*报价汇总表12!$C$8,2)</f>
        <v>0</v>
      </c>
      <c r="K157" s="56"/>
      <c r="L157" s="53"/>
    </row>
    <row r="158" ht="20.1" customHeight="1" spans="1:12">
      <c r="A158" s="38" t="s">
        <v>507</v>
      </c>
      <c r="B158" s="39" t="s">
        <v>508</v>
      </c>
      <c r="C158" s="40" t="s">
        <v>509</v>
      </c>
      <c r="D158" s="40"/>
      <c r="E158" s="36" t="s">
        <v>33</v>
      </c>
      <c r="F158" s="37"/>
      <c r="G158" s="42">
        <v>0</v>
      </c>
      <c r="H158" s="41">
        <f t="shared" si="6"/>
        <v>0</v>
      </c>
      <c r="I158" s="56">
        <f t="shared" si="7"/>
        <v>0</v>
      </c>
      <c r="J158" s="54">
        <f>ROUND(H158*报价汇总表12!$C$8,2)</f>
        <v>0</v>
      </c>
      <c r="K158" s="56"/>
      <c r="L158" s="53"/>
    </row>
    <row r="159" ht="60" customHeight="1" spans="1:12">
      <c r="A159" s="38" t="s">
        <v>45</v>
      </c>
      <c r="B159" s="39" t="s">
        <v>510</v>
      </c>
      <c r="C159" s="40" t="s">
        <v>511</v>
      </c>
      <c r="D159" s="40" t="s">
        <v>512</v>
      </c>
      <c r="E159" s="36" t="s">
        <v>88</v>
      </c>
      <c r="F159" s="37">
        <v>500</v>
      </c>
      <c r="G159" s="42">
        <v>57.79</v>
      </c>
      <c r="H159" s="41">
        <f t="shared" si="6"/>
        <v>57.79</v>
      </c>
      <c r="I159" s="56">
        <f t="shared" si="7"/>
        <v>28895</v>
      </c>
      <c r="J159" s="57"/>
      <c r="K159" s="56">
        <f>ROUND(F159*J159,0)</f>
        <v>0</v>
      </c>
      <c r="L159" s="53"/>
    </row>
    <row r="160" ht="39.95" customHeight="1" spans="1:12">
      <c r="A160" s="38" t="s">
        <v>513</v>
      </c>
      <c r="B160" s="39" t="s">
        <v>514</v>
      </c>
      <c r="C160" s="40" t="s">
        <v>515</v>
      </c>
      <c r="D160" s="40" t="s">
        <v>516</v>
      </c>
      <c r="E160" s="36" t="s">
        <v>57</v>
      </c>
      <c r="F160" s="37"/>
      <c r="G160" s="42">
        <v>453.879394881969</v>
      </c>
      <c r="H160" s="41">
        <f t="shared" si="6"/>
        <v>453.88</v>
      </c>
      <c r="I160" s="56">
        <f t="shared" si="7"/>
        <v>0</v>
      </c>
      <c r="J160" s="54">
        <f>ROUND(H160*报价汇总表12!$C$8,2)</f>
        <v>0</v>
      </c>
      <c r="K160" s="56"/>
      <c r="L160" s="53" t="s">
        <v>517</v>
      </c>
    </row>
    <row r="161" ht="69.95" customHeight="1" spans="1:12">
      <c r="A161" s="38" t="s">
        <v>518</v>
      </c>
      <c r="B161" s="39" t="s">
        <v>519</v>
      </c>
      <c r="C161" s="40" t="s">
        <v>520</v>
      </c>
      <c r="D161" s="40" t="s">
        <v>512</v>
      </c>
      <c r="E161" s="36" t="s">
        <v>88</v>
      </c>
      <c r="F161" s="37"/>
      <c r="G161" s="42">
        <v>40.7</v>
      </c>
      <c r="H161" s="41">
        <f t="shared" si="6"/>
        <v>40.7</v>
      </c>
      <c r="I161" s="56">
        <f t="shared" si="7"/>
        <v>0</v>
      </c>
      <c r="J161" s="54">
        <f>ROUND(H161*报价汇总表12!$C$8,2)</f>
        <v>0</v>
      </c>
      <c r="K161" s="56"/>
      <c r="L161" s="53"/>
    </row>
    <row r="162" ht="20.1" customHeight="1" spans="1:12">
      <c r="A162" s="38" t="s">
        <v>521</v>
      </c>
      <c r="B162" s="39" t="s">
        <v>522</v>
      </c>
      <c r="C162" s="40" t="s">
        <v>523</v>
      </c>
      <c r="D162" s="40"/>
      <c r="E162" s="36" t="s">
        <v>33</v>
      </c>
      <c r="F162" s="37"/>
      <c r="G162" s="42">
        <v>0</v>
      </c>
      <c r="H162" s="41">
        <f t="shared" si="6"/>
        <v>0</v>
      </c>
      <c r="I162" s="56">
        <f t="shared" si="7"/>
        <v>0</v>
      </c>
      <c r="J162" s="54">
        <f>ROUND(H162*报价汇总表12!$C$8,2)</f>
        <v>0</v>
      </c>
      <c r="K162" s="56"/>
      <c r="L162" s="53"/>
    </row>
    <row r="163" ht="30" customHeight="1" spans="1:12">
      <c r="A163" s="38" t="s">
        <v>524</v>
      </c>
      <c r="B163" s="39" t="s">
        <v>525</v>
      </c>
      <c r="C163" s="40" t="s">
        <v>526</v>
      </c>
      <c r="D163" s="40"/>
      <c r="E163" s="36" t="s">
        <v>33</v>
      </c>
      <c r="F163" s="37"/>
      <c r="G163" s="42">
        <v>0</v>
      </c>
      <c r="H163" s="41">
        <f t="shared" si="6"/>
        <v>0</v>
      </c>
      <c r="I163" s="56">
        <f t="shared" si="7"/>
        <v>0</v>
      </c>
      <c r="J163" s="54">
        <f>ROUND(H163*报价汇总表12!$C$8,2)</f>
        <v>0</v>
      </c>
      <c r="K163" s="56"/>
      <c r="L163" s="53"/>
    </row>
    <row r="164" ht="30" customHeight="1" spans="1:12">
      <c r="A164" s="38" t="s">
        <v>45</v>
      </c>
      <c r="B164" s="39" t="s">
        <v>527</v>
      </c>
      <c r="C164" s="40" t="s">
        <v>528</v>
      </c>
      <c r="D164" s="40" t="s">
        <v>529</v>
      </c>
      <c r="E164" s="36" t="s">
        <v>168</v>
      </c>
      <c r="F164" s="37">
        <v>1000</v>
      </c>
      <c r="G164" s="42">
        <v>1.25299</v>
      </c>
      <c r="H164" s="41">
        <f t="shared" si="6"/>
        <v>1.25</v>
      </c>
      <c r="I164" s="56">
        <f t="shared" si="7"/>
        <v>1250</v>
      </c>
      <c r="J164" s="57"/>
      <c r="K164" s="56">
        <f>ROUND(F164*J164,0)</f>
        <v>0</v>
      </c>
      <c r="L164" s="53" t="s">
        <v>530</v>
      </c>
    </row>
    <row r="165" ht="30" customHeight="1" spans="1:12">
      <c r="A165" s="38" t="s">
        <v>49</v>
      </c>
      <c r="B165" s="39" t="s">
        <v>531</v>
      </c>
      <c r="C165" s="40" t="s">
        <v>532</v>
      </c>
      <c r="D165" s="40" t="s">
        <v>529</v>
      </c>
      <c r="E165" s="36" t="s">
        <v>168</v>
      </c>
      <c r="F165" s="37">
        <v>2000</v>
      </c>
      <c r="G165" s="42">
        <v>1.2493</v>
      </c>
      <c r="H165" s="41">
        <f t="shared" si="6"/>
        <v>1.25</v>
      </c>
      <c r="I165" s="56">
        <f t="shared" si="7"/>
        <v>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6"/>
        <v>3.68</v>
      </c>
      <c r="I166" s="56">
        <f t="shared" si="7"/>
        <v>0</v>
      </c>
      <c r="J166" s="54">
        <f>ROUND(H166*报价汇总表12!$C$8,2)</f>
        <v>0</v>
      </c>
      <c r="K166" s="56"/>
      <c r="L166" s="53" t="s">
        <v>400</v>
      </c>
    </row>
    <row r="167" ht="30" customHeight="1" spans="1:12">
      <c r="A167" s="38" t="s">
        <v>285</v>
      </c>
      <c r="B167" s="39" t="s">
        <v>536</v>
      </c>
      <c r="C167" s="40" t="s">
        <v>537</v>
      </c>
      <c r="D167" s="40"/>
      <c r="E167" s="36" t="s">
        <v>33</v>
      </c>
      <c r="F167" s="37"/>
      <c r="G167" s="42">
        <v>0</v>
      </c>
      <c r="H167" s="41">
        <f t="shared" si="6"/>
        <v>0</v>
      </c>
      <c r="I167" s="56">
        <f t="shared" si="7"/>
        <v>0</v>
      </c>
      <c r="J167" s="54">
        <f>ROUND(H167*报价汇总表12!$C$8,2)</f>
        <v>0</v>
      </c>
      <c r="K167" s="56"/>
      <c r="L167" s="53"/>
    </row>
    <row r="168" ht="60" customHeight="1" spans="1:12">
      <c r="A168" s="38" t="s">
        <v>61</v>
      </c>
      <c r="B168" s="39" t="s">
        <v>538</v>
      </c>
      <c r="C168" s="40" t="s">
        <v>539</v>
      </c>
      <c r="D168" s="40" t="s">
        <v>540</v>
      </c>
      <c r="E168" s="36" t="s">
        <v>168</v>
      </c>
      <c r="F168" s="37"/>
      <c r="G168" s="42">
        <v>9.0493</v>
      </c>
      <c r="H168" s="41">
        <f t="shared" si="6"/>
        <v>9.05</v>
      </c>
      <c r="I168" s="56">
        <f t="shared" si="7"/>
        <v>0</v>
      </c>
      <c r="J168" s="54">
        <f>ROUND(H168*报价汇总表12!$C$8,2)</f>
        <v>0</v>
      </c>
      <c r="K168" s="56"/>
      <c r="L168" s="53" t="s">
        <v>400</v>
      </c>
    </row>
    <row r="169" ht="60" customHeight="1" spans="1:12">
      <c r="A169" s="38" t="s">
        <v>66</v>
      </c>
      <c r="B169" s="39" t="s">
        <v>541</v>
      </c>
      <c r="C169" s="40" t="s">
        <v>542</v>
      </c>
      <c r="D169" s="40" t="s">
        <v>540</v>
      </c>
      <c r="E169" s="36" t="s">
        <v>168</v>
      </c>
      <c r="F169" s="37"/>
      <c r="G169" s="42">
        <v>10.994988031</v>
      </c>
      <c r="H169" s="41">
        <f t="shared" si="6"/>
        <v>10.99</v>
      </c>
      <c r="I169" s="56">
        <f t="shared" si="7"/>
        <v>0</v>
      </c>
      <c r="J169" s="54">
        <f>ROUND(H169*报价汇总表12!$C$8,2)</f>
        <v>0</v>
      </c>
      <c r="K169" s="56"/>
      <c r="L169" s="53" t="s">
        <v>400</v>
      </c>
    </row>
    <row r="170" ht="20.1" customHeight="1" spans="1:12">
      <c r="A170" s="38" t="s">
        <v>543</v>
      </c>
      <c r="B170" s="39" t="s">
        <v>544</v>
      </c>
      <c r="C170" s="40" t="s">
        <v>545</v>
      </c>
      <c r="D170" s="40"/>
      <c r="E170" s="36" t="s">
        <v>33</v>
      </c>
      <c r="F170" s="37"/>
      <c r="G170" s="42">
        <v>0</v>
      </c>
      <c r="H170" s="41">
        <f t="shared" si="6"/>
        <v>0</v>
      </c>
      <c r="I170" s="56">
        <f t="shared" si="7"/>
        <v>0</v>
      </c>
      <c r="J170" s="54">
        <f>ROUND(H170*报价汇总表12!$C$8,2)</f>
        <v>0</v>
      </c>
      <c r="K170" s="56"/>
      <c r="L170" s="53"/>
    </row>
    <row r="171" ht="60" customHeight="1" spans="1:12">
      <c r="A171" s="38" t="s">
        <v>45</v>
      </c>
      <c r="B171" s="39" t="s">
        <v>546</v>
      </c>
      <c r="C171" s="40" t="s">
        <v>547</v>
      </c>
      <c r="D171" s="40" t="s">
        <v>548</v>
      </c>
      <c r="E171" s="36" t="s">
        <v>41</v>
      </c>
      <c r="F171" s="37">
        <v>500</v>
      </c>
      <c r="G171" s="42">
        <v>8.12</v>
      </c>
      <c r="H171" s="41">
        <f t="shared" si="6"/>
        <v>8.12</v>
      </c>
      <c r="I171" s="56">
        <f t="shared" si="7"/>
        <v>4060</v>
      </c>
      <c r="J171" s="57"/>
      <c r="K171" s="56">
        <f>ROUND(F171*J171,0)</f>
        <v>0</v>
      </c>
      <c r="L171" s="53"/>
    </row>
    <row r="172" ht="60" customHeight="1" spans="1:12">
      <c r="A172" s="38" t="s">
        <v>49</v>
      </c>
      <c r="B172" s="39" t="s">
        <v>549</v>
      </c>
      <c r="C172" s="40" t="s">
        <v>550</v>
      </c>
      <c r="D172" s="40" t="s">
        <v>551</v>
      </c>
      <c r="E172" s="36" t="s">
        <v>41</v>
      </c>
      <c r="F172" s="37">
        <v>500</v>
      </c>
      <c r="G172" s="42">
        <v>13.32</v>
      </c>
      <c r="H172" s="41">
        <f t="shared" si="6"/>
        <v>13.32</v>
      </c>
      <c r="I172" s="56">
        <f t="shared" si="7"/>
        <v>6660</v>
      </c>
      <c r="J172" s="57"/>
      <c r="K172" s="56">
        <f>ROUND(F172*J172,0)</f>
        <v>0</v>
      </c>
      <c r="L172" s="53"/>
    </row>
    <row r="173" ht="69.95" customHeight="1" spans="1:12">
      <c r="A173" s="38" t="s">
        <v>190</v>
      </c>
      <c r="B173" s="39" t="s">
        <v>552</v>
      </c>
      <c r="C173" s="40" t="s">
        <v>553</v>
      </c>
      <c r="D173" s="40" t="s">
        <v>554</v>
      </c>
      <c r="E173" s="36" t="s">
        <v>41</v>
      </c>
      <c r="F173" s="37">
        <v>500</v>
      </c>
      <c r="G173" s="42">
        <v>11.27</v>
      </c>
      <c r="H173" s="41">
        <f t="shared" si="6"/>
        <v>11.27</v>
      </c>
      <c r="I173" s="56">
        <f t="shared" si="7"/>
        <v>5635</v>
      </c>
      <c r="J173" s="57"/>
      <c r="K173" s="56">
        <f>ROUND(F173*J173,0)</f>
        <v>0</v>
      </c>
      <c r="L173" s="53"/>
    </row>
    <row r="174" ht="69.95" customHeight="1" spans="1:12">
      <c r="A174" s="38" t="s">
        <v>285</v>
      </c>
      <c r="B174" s="39" t="s">
        <v>555</v>
      </c>
      <c r="C174" s="40" t="s">
        <v>556</v>
      </c>
      <c r="D174" s="40" t="s">
        <v>557</v>
      </c>
      <c r="E174" s="36" t="s">
        <v>41</v>
      </c>
      <c r="F174" s="37">
        <v>500</v>
      </c>
      <c r="G174" s="42">
        <v>25.87</v>
      </c>
      <c r="H174" s="41">
        <f t="shared" si="6"/>
        <v>25.87</v>
      </c>
      <c r="I174" s="56">
        <f t="shared" si="7"/>
        <v>12935</v>
      </c>
      <c r="J174" s="57"/>
      <c r="K174" s="56">
        <f>ROUND(F174*J174,0)</f>
        <v>0</v>
      </c>
      <c r="L174" s="53"/>
    </row>
    <row r="175" ht="69.95" customHeight="1" spans="1:12">
      <c r="A175" s="38" t="s">
        <v>289</v>
      </c>
      <c r="B175" s="39" t="s">
        <v>558</v>
      </c>
      <c r="C175" s="40" t="s">
        <v>559</v>
      </c>
      <c r="D175" s="40" t="s">
        <v>560</v>
      </c>
      <c r="E175" s="36" t="s">
        <v>41</v>
      </c>
      <c r="F175" s="37">
        <v>500</v>
      </c>
      <c r="G175" s="42">
        <v>45.93</v>
      </c>
      <c r="H175" s="41">
        <f t="shared" si="6"/>
        <v>45.93</v>
      </c>
      <c r="I175" s="56">
        <f t="shared" si="7"/>
        <v>22965</v>
      </c>
      <c r="J175" s="57"/>
      <c r="K175" s="56">
        <f>ROUND(F175*J175,0)</f>
        <v>0</v>
      </c>
      <c r="L175" s="53"/>
    </row>
    <row r="176" ht="30" customHeight="1" spans="1:12">
      <c r="A176" s="38" t="s">
        <v>406</v>
      </c>
      <c r="B176" s="39" t="s">
        <v>561</v>
      </c>
      <c r="C176" s="40" t="s">
        <v>562</v>
      </c>
      <c r="D176" s="40"/>
      <c r="E176" s="36" t="s">
        <v>33</v>
      </c>
      <c r="F176" s="37"/>
      <c r="G176" s="42">
        <v>0</v>
      </c>
      <c r="H176" s="41">
        <f t="shared" si="6"/>
        <v>0</v>
      </c>
      <c r="I176" s="56">
        <f t="shared" si="7"/>
        <v>0</v>
      </c>
      <c r="J176" s="54">
        <f>ROUND(H176*报价汇总表12!$C$8,2)</f>
        <v>0</v>
      </c>
      <c r="K176" s="56"/>
      <c r="L176" s="53"/>
    </row>
    <row r="177" ht="69.95" customHeight="1" spans="1:12">
      <c r="A177" s="38" t="s">
        <v>61</v>
      </c>
      <c r="B177" s="39" t="s">
        <v>563</v>
      </c>
      <c r="C177" s="40" t="s">
        <v>564</v>
      </c>
      <c r="D177" s="40" t="s">
        <v>560</v>
      </c>
      <c r="E177" s="36" t="s">
        <v>41</v>
      </c>
      <c r="F177" s="37">
        <v>500</v>
      </c>
      <c r="G177" s="42">
        <v>51.67</v>
      </c>
      <c r="H177" s="41">
        <f t="shared" si="6"/>
        <v>51.67</v>
      </c>
      <c r="I177" s="56">
        <f t="shared" si="7"/>
        <v>25835</v>
      </c>
      <c r="J177" s="57"/>
      <c r="K177" s="56">
        <f>ROUND(F177*J177,0)</f>
        <v>0</v>
      </c>
      <c r="L177" s="53"/>
    </row>
    <row r="178" ht="69.95" customHeight="1" spans="1:12">
      <c r="A178" s="38" t="s">
        <v>66</v>
      </c>
      <c r="B178" s="39" t="s">
        <v>565</v>
      </c>
      <c r="C178" s="40" t="s">
        <v>566</v>
      </c>
      <c r="D178" s="40" t="s">
        <v>560</v>
      </c>
      <c r="E178" s="36" t="s">
        <v>41</v>
      </c>
      <c r="F178" s="37">
        <v>300</v>
      </c>
      <c r="G178" s="42">
        <v>56.04</v>
      </c>
      <c r="H178" s="41">
        <f t="shared" si="6"/>
        <v>56.04</v>
      </c>
      <c r="I178" s="56">
        <f t="shared" si="7"/>
        <v>16812</v>
      </c>
      <c r="J178" s="57"/>
      <c r="K178" s="56">
        <f>ROUND(F178*J178,0)</f>
        <v>0</v>
      </c>
      <c r="L178" s="53"/>
    </row>
    <row r="179" ht="69.95" customHeight="1" spans="1:12">
      <c r="A179" s="38" t="s">
        <v>372</v>
      </c>
      <c r="B179" s="39" t="s">
        <v>567</v>
      </c>
      <c r="C179" s="40" t="s">
        <v>568</v>
      </c>
      <c r="D179" s="40" t="s">
        <v>560</v>
      </c>
      <c r="E179" s="36" t="s">
        <v>41</v>
      </c>
      <c r="F179" s="37">
        <v>300</v>
      </c>
      <c r="G179" s="42">
        <v>59.87</v>
      </c>
      <c r="H179" s="41">
        <f t="shared" si="6"/>
        <v>59.87</v>
      </c>
      <c r="I179" s="56">
        <f t="shared" si="7"/>
        <v>17961</v>
      </c>
      <c r="J179" s="57"/>
      <c r="K179" s="56">
        <f>ROUND(F179*J179,0)</f>
        <v>0</v>
      </c>
      <c r="L179" s="53"/>
    </row>
    <row r="180" ht="80.1" customHeight="1" spans="1:12">
      <c r="A180" s="38" t="s">
        <v>411</v>
      </c>
      <c r="B180" s="39" t="s">
        <v>569</v>
      </c>
      <c r="C180" s="40" t="s">
        <v>570</v>
      </c>
      <c r="D180" s="40" t="s">
        <v>571</v>
      </c>
      <c r="E180" s="36" t="s">
        <v>41</v>
      </c>
      <c r="F180" s="37"/>
      <c r="G180" s="42">
        <v>38.4</v>
      </c>
      <c r="H180" s="41">
        <f t="shared" si="6"/>
        <v>38.4</v>
      </c>
      <c r="I180" s="56">
        <f t="shared" si="7"/>
        <v>0</v>
      </c>
      <c r="J180" s="54">
        <f>ROUND(H180*报价汇总表12!$C$8,2)</f>
        <v>0</v>
      </c>
      <c r="K180" s="56"/>
      <c r="L180" s="53"/>
    </row>
    <row r="181" ht="50.1" customHeight="1" spans="1:12">
      <c r="A181" s="38" t="s">
        <v>415</v>
      </c>
      <c r="B181" s="39" t="s">
        <v>572</v>
      </c>
      <c r="C181" s="40" t="s">
        <v>573</v>
      </c>
      <c r="D181" s="40" t="s">
        <v>574</v>
      </c>
      <c r="E181" s="36" t="s">
        <v>41</v>
      </c>
      <c r="F181" s="37"/>
      <c r="G181" s="42">
        <v>36.52</v>
      </c>
      <c r="H181" s="41">
        <f t="shared" si="6"/>
        <v>36.52</v>
      </c>
      <c r="I181" s="56">
        <f t="shared" si="7"/>
        <v>0</v>
      </c>
      <c r="J181" s="54">
        <f>ROUND(H181*报价汇总表12!$C$8,2)</f>
        <v>0</v>
      </c>
      <c r="K181" s="56"/>
      <c r="L181" s="53"/>
    </row>
    <row r="182" ht="30" customHeight="1" spans="1:12">
      <c r="A182" s="38" t="s">
        <v>419</v>
      </c>
      <c r="B182" s="39" t="s">
        <v>575</v>
      </c>
      <c r="C182" s="40" t="s">
        <v>576</v>
      </c>
      <c r="D182" s="40" t="s">
        <v>577</v>
      </c>
      <c r="E182" s="36" t="s">
        <v>41</v>
      </c>
      <c r="F182" s="37"/>
      <c r="G182" s="42">
        <v>14.55</v>
      </c>
      <c r="H182" s="41">
        <f t="shared" si="6"/>
        <v>14.55</v>
      </c>
      <c r="I182" s="56">
        <f t="shared" si="7"/>
        <v>0</v>
      </c>
      <c r="J182" s="54">
        <f>ROUND(H182*报价汇总表12!$C$8,2)</f>
        <v>0</v>
      </c>
      <c r="K182" s="56"/>
      <c r="L182" s="53"/>
    </row>
    <row r="183" ht="30" customHeight="1" spans="1:12">
      <c r="A183" s="38" t="s">
        <v>578</v>
      </c>
      <c r="B183" s="39" t="s">
        <v>579</v>
      </c>
      <c r="C183" s="40" t="s">
        <v>580</v>
      </c>
      <c r="D183" s="40"/>
      <c r="E183" s="36" t="s">
        <v>33</v>
      </c>
      <c r="F183" s="37"/>
      <c r="G183" s="42">
        <v>0</v>
      </c>
      <c r="H183" s="41">
        <f t="shared" si="6"/>
        <v>0</v>
      </c>
      <c r="I183" s="56">
        <f t="shared" si="7"/>
        <v>0</v>
      </c>
      <c r="J183" s="54">
        <f>ROUND(H183*报价汇总表12!$C$8,2)</f>
        <v>0</v>
      </c>
      <c r="K183" s="56"/>
      <c r="L183" s="53"/>
    </row>
    <row r="184" ht="20.1" customHeight="1" spans="1:12">
      <c r="A184" s="38" t="s">
        <v>45</v>
      </c>
      <c r="B184" s="39" t="s">
        <v>581</v>
      </c>
      <c r="C184" s="40" t="s">
        <v>582</v>
      </c>
      <c r="D184" s="40"/>
      <c r="E184" s="36" t="s">
        <v>33</v>
      </c>
      <c r="F184" s="37"/>
      <c r="G184" s="42">
        <v>0</v>
      </c>
      <c r="H184" s="41">
        <f t="shared" si="6"/>
        <v>0</v>
      </c>
      <c r="I184" s="56">
        <f t="shared" si="7"/>
        <v>0</v>
      </c>
      <c r="J184" s="54">
        <f>ROUND(H184*报价汇总表12!$C$8,2)</f>
        <v>0</v>
      </c>
      <c r="K184" s="56"/>
      <c r="L184" s="53"/>
    </row>
    <row r="185" ht="69.95" customHeight="1" spans="1:12">
      <c r="A185" s="38" t="s">
        <v>61</v>
      </c>
      <c r="B185" s="39" t="s">
        <v>583</v>
      </c>
      <c r="C185" s="40" t="s">
        <v>584</v>
      </c>
      <c r="D185" s="40" t="s">
        <v>585</v>
      </c>
      <c r="E185" s="36" t="s">
        <v>57</v>
      </c>
      <c r="F185" s="37">
        <v>100</v>
      </c>
      <c r="G185" s="42">
        <v>333.36</v>
      </c>
      <c r="H185" s="41">
        <f t="shared" si="6"/>
        <v>333.36</v>
      </c>
      <c r="I185" s="56">
        <f t="shared" si="7"/>
        <v>33336</v>
      </c>
      <c r="J185" s="57"/>
      <c r="K185" s="56">
        <f>ROUND(F185*J185,0)</f>
        <v>0</v>
      </c>
      <c r="L185" s="53"/>
    </row>
    <row r="186" ht="69.95" customHeight="1" spans="1:12">
      <c r="A186" s="38" t="s">
        <v>66</v>
      </c>
      <c r="B186" s="39" t="s">
        <v>586</v>
      </c>
      <c r="C186" s="40" t="s">
        <v>587</v>
      </c>
      <c r="D186" s="40" t="s">
        <v>585</v>
      </c>
      <c r="E186" s="36" t="s">
        <v>57</v>
      </c>
      <c r="F186" s="37">
        <v>100</v>
      </c>
      <c r="G186" s="42">
        <v>368.93</v>
      </c>
      <c r="H186" s="41">
        <f t="shared" si="6"/>
        <v>368.93</v>
      </c>
      <c r="I186" s="56">
        <f t="shared" si="7"/>
        <v>36893</v>
      </c>
      <c r="J186" s="57"/>
      <c r="K186" s="56">
        <f>ROUND(F186*J186,0)</f>
        <v>0</v>
      </c>
      <c r="L186" s="53"/>
    </row>
    <row r="187" ht="20.1" customHeight="1" spans="1:12">
      <c r="A187" s="38" t="s">
        <v>49</v>
      </c>
      <c r="B187" s="39" t="s">
        <v>588</v>
      </c>
      <c r="C187" s="40" t="s">
        <v>589</v>
      </c>
      <c r="D187" s="40"/>
      <c r="E187" s="36" t="s">
        <v>33</v>
      </c>
      <c r="F187" s="37"/>
      <c r="G187" s="42">
        <v>0</v>
      </c>
      <c r="H187" s="41">
        <f t="shared" si="6"/>
        <v>0</v>
      </c>
      <c r="I187" s="56">
        <f t="shared" si="7"/>
        <v>0</v>
      </c>
      <c r="J187" s="54">
        <f>ROUND(H187*报价汇总表12!$C$8,2)</f>
        <v>0</v>
      </c>
      <c r="K187" s="56"/>
      <c r="L187" s="53"/>
    </row>
    <row r="188" ht="69.95" customHeight="1" spans="1:12">
      <c r="A188" s="38" t="s">
        <v>61</v>
      </c>
      <c r="B188" s="39" t="s">
        <v>590</v>
      </c>
      <c r="C188" s="40" t="s">
        <v>591</v>
      </c>
      <c r="D188" s="40" t="s">
        <v>585</v>
      </c>
      <c r="E188" s="36" t="s">
        <v>57</v>
      </c>
      <c r="F188" s="37">
        <v>100</v>
      </c>
      <c r="G188" s="42">
        <v>389.63</v>
      </c>
      <c r="H188" s="41">
        <f t="shared" si="6"/>
        <v>389.63</v>
      </c>
      <c r="I188" s="56">
        <f t="shared" si="7"/>
        <v>38963</v>
      </c>
      <c r="J188" s="57"/>
      <c r="K188" s="56">
        <f>ROUND(F188*J188,0)</f>
        <v>0</v>
      </c>
      <c r="L188" s="53"/>
    </row>
    <row r="189" ht="69.95" customHeight="1" spans="1:12">
      <c r="A189" s="38" t="s">
        <v>66</v>
      </c>
      <c r="B189" s="39" t="s">
        <v>592</v>
      </c>
      <c r="C189" s="40" t="s">
        <v>593</v>
      </c>
      <c r="D189" s="40" t="s">
        <v>585</v>
      </c>
      <c r="E189" s="36" t="s">
        <v>57</v>
      </c>
      <c r="F189" s="37">
        <v>100</v>
      </c>
      <c r="G189" s="42">
        <v>433.8</v>
      </c>
      <c r="H189" s="41">
        <f t="shared" si="6"/>
        <v>433.8</v>
      </c>
      <c r="I189" s="56">
        <f t="shared" si="7"/>
        <v>43380</v>
      </c>
      <c r="J189" s="57"/>
      <c r="K189" s="56">
        <f>ROUND(F189*J189,0)</f>
        <v>0</v>
      </c>
      <c r="L189" s="53"/>
    </row>
    <row r="190" ht="69.95" customHeight="1" spans="1:12">
      <c r="A190" s="38" t="s">
        <v>372</v>
      </c>
      <c r="B190" s="39" t="s">
        <v>594</v>
      </c>
      <c r="C190" s="40" t="s">
        <v>595</v>
      </c>
      <c r="D190" s="40" t="s">
        <v>585</v>
      </c>
      <c r="E190" s="36" t="s">
        <v>57</v>
      </c>
      <c r="F190" s="37">
        <v>100</v>
      </c>
      <c r="G190" s="42">
        <v>413.8</v>
      </c>
      <c r="H190" s="41">
        <f t="shared" si="6"/>
        <v>413.8</v>
      </c>
      <c r="I190" s="56">
        <f t="shared" si="7"/>
        <v>41380</v>
      </c>
      <c r="J190" s="57"/>
      <c r="K190" s="56">
        <f>ROUND(F190*J190,0)</f>
        <v>0</v>
      </c>
      <c r="L190" s="53"/>
    </row>
    <row r="191" ht="20.1" customHeight="1" spans="1:12">
      <c r="A191" s="38" t="s">
        <v>596</v>
      </c>
      <c r="B191" s="39" t="s">
        <v>597</v>
      </c>
      <c r="C191" s="40" t="s">
        <v>598</v>
      </c>
      <c r="D191" s="40"/>
      <c r="E191" s="36" t="s">
        <v>33</v>
      </c>
      <c r="F191" s="37"/>
      <c r="G191" s="42">
        <v>0</v>
      </c>
      <c r="H191" s="41">
        <f t="shared" si="6"/>
        <v>0</v>
      </c>
      <c r="I191" s="56">
        <f t="shared" si="7"/>
        <v>0</v>
      </c>
      <c r="J191" s="54">
        <f>ROUND(H191*报价汇总表12!$C$8,2)</f>
        <v>0</v>
      </c>
      <c r="K191" s="56"/>
      <c r="L191" s="53"/>
    </row>
    <row r="192" ht="20.1" customHeight="1" spans="1:12">
      <c r="A192" s="38" t="s">
        <v>45</v>
      </c>
      <c r="B192" s="39" t="s">
        <v>599</v>
      </c>
      <c r="C192" s="40" t="s">
        <v>600</v>
      </c>
      <c r="D192" s="40"/>
      <c r="E192" s="36" t="s">
        <v>33</v>
      </c>
      <c r="F192" s="37"/>
      <c r="G192" s="42">
        <v>0</v>
      </c>
      <c r="H192" s="41">
        <f t="shared" si="6"/>
        <v>0</v>
      </c>
      <c r="I192" s="56">
        <f t="shared" si="7"/>
        <v>0</v>
      </c>
      <c r="J192" s="54">
        <f>ROUND(H192*报价汇总表12!$C$8,2)</f>
        <v>0</v>
      </c>
      <c r="K192" s="56"/>
      <c r="L192" s="53"/>
    </row>
    <row r="193" ht="60" customHeight="1" spans="1:12">
      <c r="A193" s="38" t="s">
        <v>61</v>
      </c>
      <c r="B193" s="39" t="s">
        <v>601</v>
      </c>
      <c r="C193" s="40" t="s">
        <v>602</v>
      </c>
      <c r="D193" s="40" t="s">
        <v>603</v>
      </c>
      <c r="E193" s="36" t="s">
        <v>57</v>
      </c>
      <c r="F193" s="37">
        <v>100</v>
      </c>
      <c r="G193" s="42">
        <v>244.5292206256</v>
      </c>
      <c r="H193" s="41">
        <f t="shared" si="6"/>
        <v>244.53</v>
      </c>
      <c r="I193" s="56">
        <f t="shared" si="7"/>
        <v>24453</v>
      </c>
      <c r="J193" s="57"/>
      <c r="K193" s="56">
        <f>ROUND(F193*J193,0)</f>
        <v>0</v>
      </c>
      <c r="L193" s="53" t="s">
        <v>437</v>
      </c>
    </row>
    <row r="194" ht="60" customHeight="1" spans="1:12">
      <c r="A194" s="38" t="s">
        <v>66</v>
      </c>
      <c r="B194" s="39" t="s">
        <v>604</v>
      </c>
      <c r="C194" s="40" t="s">
        <v>605</v>
      </c>
      <c r="D194" s="40" t="s">
        <v>603</v>
      </c>
      <c r="E194" s="36" t="s">
        <v>57</v>
      </c>
      <c r="F194" s="37">
        <v>100</v>
      </c>
      <c r="G194" s="42">
        <v>244.528704269</v>
      </c>
      <c r="H194" s="41">
        <f t="shared" si="6"/>
        <v>244.53</v>
      </c>
      <c r="I194" s="56">
        <f t="shared" si="7"/>
        <v>24453</v>
      </c>
      <c r="J194" s="57"/>
      <c r="K194" s="56">
        <f>ROUND(F194*J194,0)</f>
        <v>0</v>
      </c>
      <c r="L194" s="53" t="s">
        <v>146</v>
      </c>
    </row>
    <row r="195" ht="60" customHeight="1" spans="1:12">
      <c r="A195" s="38" t="s">
        <v>372</v>
      </c>
      <c r="B195" s="39" t="s">
        <v>606</v>
      </c>
      <c r="C195" s="40" t="s">
        <v>607</v>
      </c>
      <c r="D195" s="40" t="s">
        <v>603</v>
      </c>
      <c r="E195" s="36" t="s">
        <v>57</v>
      </c>
      <c r="F195" s="37">
        <v>100</v>
      </c>
      <c r="G195" s="42">
        <v>244.5289953341</v>
      </c>
      <c r="H195" s="41">
        <f t="shared" si="6"/>
        <v>244.53</v>
      </c>
      <c r="I195" s="56">
        <f t="shared" si="7"/>
        <v>24453</v>
      </c>
      <c r="J195" s="57"/>
      <c r="K195" s="56">
        <f>ROUND(F195*J195,0)</f>
        <v>0</v>
      </c>
      <c r="L195" s="53" t="s">
        <v>608</v>
      </c>
    </row>
    <row r="196" ht="60" customHeight="1" spans="1:12">
      <c r="A196" s="38" t="s">
        <v>376</v>
      </c>
      <c r="B196" s="39" t="s">
        <v>609</v>
      </c>
      <c r="C196" s="40" t="s">
        <v>610</v>
      </c>
      <c r="D196" s="40" t="s">
        <v>603</v>
      </c>
      <c r="E196" s="36" t="s">
        <v>57</v>
      </c>
      <c r="F196" s="37">
        <v>10</v>
      </c>
      <c r="G196" s="42">
        <v>244.5285828895</v>
      </c>
      <c r="H196" s="41">
        <f t="shared" si="6"/>
        <v>244.53</v>
      </c>
      <c r="I196" s="56">
        <f t="shared" si="7"/>
        <v>2445</v>
      </c>
      <c r="J196" s="57"/>
      <c r="K196" s="56">
        <f>ROUND(F196*J196,0)</f>
        <v>0</v>
      </c>
      <c r="L196" s="53" t="s">
        <v>611</v>
      </c>
    </row>
    <row r="197" ht="60" customHeight="1" spans="1:12">
      <c r="A197" s="38" t="s">
        <v>403</v>
      </c>
      <c r="B197" s="39" t="s">
        <v>612</v>
      </c>
      <c r="C197" s="40" t="s">
        <v>613</v>
      </c>
      <c r="D197" s="40" t="s">
        <v>603</v>
      </c>
      <c r="E197" s="36" t="s">
        <v>57</v>
      </c>
      <c r="F197" s="37">
        <v>10</v>
      </c>
      <c r="G197" s="42">
        <v>230.489095185</v>
      </c>
      <c r="H197" s="41">
        <f t="shared" si="6"/>
        <v>230.49</v>
      </c>
      <c r="I197" s="56">
        <f t="shared" si="7"/>
        <v>2305</v>
      </c>
      <c r="J197" s="57"/>
      <c r="K197" s="56">
        <f>ROUND(F197*J197,0)</f>
        <v>0</v>
      </c>
      <c r="L197" s="53" t="s">
        <v>614</v>
      </c>
    </row>
    <row r="198" ht="60" customHeight="1" spans="1:12">
      <c r="A198" s="38" t="s">
        <v>615</v>
      </c>
      <c r="B198" s="39" t="s">
        <v>616</v>
      </c>
      <c r="C198" s="40" t="s">
        <v>617</v>
      </c>
      <c r="D198" s="40" t="s">
        <v>603</v>
      </c>
      <c r="E198" s="36" t="s">
        <v>57</v>
      </c>
      <c r="F198" s="37"/>
      <c r="G198" s="42">
        <v>230.4879639152</v>
      </c>
      <c r="H198" s="41">
        <f t="shared" si="6"/>
        <v>230.49</v>
      </c>
      <c r="I198" s="56">
        <f t="shared" si="7"/>
        <v>0</v>
      </c>
      <c r="J198" s="54">
        <f>ROUND(H198*报价汇总表12!$C$8,2)</f>
        <v>0</v>
      </c>
      <c r="K198" s="56"/>
      <c r="L198" s="53" t="s">
        <v>437</v>
      </c>
    </row>
    <row r="199" ht="30" customHeight="1" spans="1:12">
      <c r="A199" s="38" t="s">
        <v>618</v>
      </c>
      <c r="B199" s="39" t="s">
        <v>619</v>
      </c>
      <c r="C199" s="40" t="s">
        <v>620</v>
      </c>
      <c r="D199" s="40" t="s">
        <v>621</v>
      </c>
      <c r="E199" s="36" t="s">
        <v>57</v>
      </c>
      <c r="F199" s="37">
        <v>20</v>
      </c>
      <c r="G199" s="42">
        <v>160.52928</v>
      </c>
      <c r="H199" s="41">
        <f t="shared" ref="H199:H262" si="8">ROUND(G199,2)</f>
        <v>160.53</v>
      </c>
      <c r="I199" s="56">
        <f t="shared" ref="I199:I262" si="9">ROUND(F199*H199,0)</f>
        <v>3211</v>
      </c>
      <c r="J199" s="57"/>
      <c r="K199" s="56">
        <f>ROUND(F199*J199,0)</f>
        <v>0</v>
      </c>
      <c r="L199" s="53" t="s">
        <v>146</v>
      </c>
    </row>
    <row r="200" ht="30" customHeight="1" spans="1:12">
      <c r="A200" s="38" t="s">
        <v>622</v>
      </c>
      <c r="B200" s="39"/>
      <c r="C200" s="40" t="s">
        <v>623</v>
      </c>
      <c r="D200" s="40"/>
      <c r="E200" s="36" t="s">
        <v>57</v>
      </c>
      <c r="F200" s="37">
        <v>20</v>
      </c>
      <c r="G200" s="42">
        <v>161.49496</v>
      </c>
      <c r="H200" s="41">
        <f t="shared" si="8"/>
        <v>161.49</v>
      </c>
      <c r="I200" s="56">
        <f t="shared" si="9"/>
        <v>3230</v>
      </c>
      <c r="J200" s="57"/>
      <c r="K200" s="56">
        <f>ROUND(F200*J200,0)</f>
        <v>0</v>
      </c>
      <c r="L200" s="53" t="s">
        <v>437</v>
      </c>
    </row>
    <row r="201" ht="69.95" customHeight="1" spans="1:12">
      <c r="A201" s="38" t="s">
        <v>49</v>
      </c>
      <c r="B201" s="39" t="s">
        <v>624</v>
      </c>
      <c r="C201" s="40" t="s">
        <v>625</v>
      </c>
      <c r="D201" s="40" t="s">
        <v>626</v>
      </c>
      <c r="E201" s="36" t="s">
        <v>57</v>
      </c>
      <c r="F201" s="37"/>
      <c r="G201" s="42">
        <v>269.3442923616</v>
      </c>
      <c r="H201" s="41">
        <f t="shared" si="8"/>
        <v>269.34</v>
      </c>
      <c r="I201" s="56">
        <f t="shared" si="9"/>
        <v>0</v>
      </c>
      <c r="J201" s="54">
        <f>ROUND(H201*报价汇总表12!$C$8,2)</f>
        <v>0</v>
      </c>
      <c r="K201" s="56"/>
      <c r="L201" s="53" t="s">
        <v>437</v>
      </c>
    </row>
    <row r="202" ht="69.95" customHeight="1" spans="1:12">
      <c r="A202" s="38" t="s">
        <v>627</v>
      </c>
      <c r="B202" s="39" t="s">
        <v>628</v>
      </c>
      <c r="C202" s="40" t="s">
        <v>629</v>
      </c>
      <c r="D202" s="40" t="s">
        <v>626</v>
      </c>
      <c r="E202" s="36" t="s">
        <v>57</v>
      </c>
      <c r="F202" s="37"/>
      <c r="G202" s="42">
        <v>269.34518824</v>
      </c>
      <c r="H202" s="41">
        <f t="shared" si="8"/>
        <v>269.35</v>
      </c>
      <c r="I202" s="56">
        <f t="shared" si="9"/>
        <v>0</v>
      </c>
      <c r="J202" s="54">
        <f>ROUND(H202*报价汇总表12!$C$8,2)</f>
        <v>0</v>
      </c>
      <c r="K202" s="56"/>
      <c r="L202" s="53" t="s">
        <v>146</v>
      </c>
    </row>
    <row r="203" ht="20.1" customHeight="1" spans="1:12">
      <c r="A203" s="38" t="s">
        <v>630</v>
      </c>
      <c r="B203" s="39" t="s">
        <v>631</v>
      </c>
      <c r="C203" s="40" t="s">
        <v>632</v>
      </c>
      <c r="D203" s="40"/>
      <c r="E203" s="36" t="s">
        <v>33</v>
      </c>
      <c r="F203" s="37"/>
      <c r="G203" s="42">
        <v>0</v>
      </c>
      <c r="H203" s="41">
        <f t="shared" si="8"/>
        <v>0</v>
      </c>
      <c r="I203" s="56">
        <f t="shared" si="9"/>
        <v>0</v>
      </c>
      <c r="J203" s="54">
        <f>ROUND(H203*报价汇总表12!$C$8,2)</f>
        <v>0</v>
      </c>
      <c r="K203" s="56"/>
      <c r="L203" s="53"/>
    </row>
    <row r="204" ht="30" customHeight="1" spans="1:12">
      <c r="A204" s="38" t="s">
        <v>45</v>
      </c>
      <c r="B204" s="39" t="s">
        <v>633</v>
      </c>
      <c r="C204" s="40" t="s">
        <v>634</v>
      </c>
      <c r="D204" s="40"/>
      <c r="E204" s="36" t="s">
        <v>33</v>
      </c>
      <c r="F204" s="37"/>
      <c r="G204" s="42">
        <v>0</v>
      </c>
      <c r="H204" s="41">
        <f t="shared" si="8"/>
        <v>0</v>
      </c>
      <c r="I204" s="56">
        <f t="shared" si="9"/>
        <v>0</v>
      </c>
      <c r="J204" s="54">
        <f>ROUND(H204*报价汇总表12!$C$8,2)</f>
        <v>0</v>
      </c>
      <c r="K204" s="56"/>
      <c r="L204" s="53"/>
    </row>
    <row r="205" ht="90" customHeight="1" spans="1:12">
      <c r="A205" s="38" t="s">
        <v>61</v>
      </c>
      <c r="B205" s="39" t="s">
        <v>635</v>
      </c>
      <c r="C205" s="40" t="s">
        <v>636</v>
      </c>
      <c r="D205" s="40" t="s">
        <v>637</v>
      </c>
      <c r="E205" s="36" t="s">
        <v>57</v>
      </c>
      <c r="F205" s="37">
        <v>100</v>
      </c>
      <c r="G205" s="42">
        <v>357.9</v>
      </c>
      <c r="H205" s="41">
        <f t="shared" si="8"/>
        <v>357.9</v>
      </c>
      <c r="I205" s="56">
        <f t="shared" si="9"/>
        <v>35790</v>
      </c>
      <c r="J205" s="57"/>
      <c r="K205" s="56">
        <f>ROUND(F205*J205,0)</f>
        <v>0</v>
      </c>
      <c r="L205" s="53"/>
    </row>
    <row r="206" ht="90" customHeight="1" spans="1:12">
      <c r="A206" s="38" t="s">
        <v>66</v>
      </c>
      <c r="B206" s="39" t="s">
        <v>638</v>
      </c>
      <c r="C206" s="40" t="s">
        <v>639</v>
      </c>
      <c r="D206" s="40" t="s">
        <v>637</v>
      </c>
      <c r="E206" s="36" t="s">
        <v>57</v>
      </c>
      <c r="F206" s="37">
        <v>100</v>
      </c>
      <c r="G206" s="42">
        <v>362.79</v>
      </c>
      <c r="H206" s="41">
        <f t="shared" si="8"/>
        <v>362.79</v>
      </c>
      <c r="I206" s="56">
        <f t="shared" si="9"/>
        <v>36279</v>
      </c>
      <c r="J206" s="57"/>
      <c r="K206" s="56">
        <f>ROUND(F206*J206,0)</f>
        <v>0</v>
      </c>
      <c r="L206" s="53"/>
    </row>
    <row r="207" ht="20.1" customHeight="1" spans="1:12">
      <c r="A207" s="38" t="s">
        <v>49</v>
      </c>
      <c r="B207" s="39" t="s">
        <v>640</v>
      </c>
      <c r="C207" s="40" t="s">
        <v>641</v>
      </c>
      <c r="D207" s="40"/>
      <c r="E207" s="36" t="s">
        <v>33</v>
      </c>
      <c r="F207" s="37"/>
      <c r="G207" s="42">
        <v>0</v>
      </c>
      <c r="H207" s="41">
        <f t="shared" si="8"/>
        <v>0</v>
      </c>
      <c r="I207" s="56">
        <f t="shared" si="9"/>
        <v>0</v>
      </c>
      <c r="J207" s="54">
        <f>ROUND(H207*报价汇总表12!$C$8,2)</f>
        <v>0</v>
      </c>
      <c r="K207" s="56"/>
      <c r="L207" s="53"/>
    </row>
    <row r="208" ht="80.1" customHeight="1" spans="1:12">
      <c r="A208" s="38" t="s">
        <v>61</v>
      </c>
      <c r="B208" s="39" t="s">
        <v>642</v>
      </c>
      <c r="C208" s="40" t="s">
        <v>643</v>
      </c>
      <c r="D208" s="40" t="s">
        <v>644</v>
      </c>
      <c r="E208" s="36" t="s">
        <v>57</v>
      </c>
      <c r="F208" s="37">
        <v>100</v>
      </c>
      <c r="G208" s="42">
        <v>230.489095185</v>
      </c>
      <c r="H208" s="41">
        <f t="shared" si="8"/>
        <v>230.49</v>
      </c>
      <c r="I208" s="56">
        <f t="shared" si="9"/>
        <v>23049</v>
      </c>
      <c r="J208" s="57"/>
      <c r="K208" s="56">
        <f>ROUND(F208*J208,0)</f>
        <v>0</v>
      </c>
      <c r="L208" s="53" t="s">
        <v>614</v>
      </c>
    </row>
    <row r="209" ht="80.1" customHeight="1" spans="1:12">
      <c r="A209" s="38" t="s">
        <v>66</v>
      </c>
      <c r="B209" s="39" t="s">
        <v>645</v>
      </c>
      <c r="C209" s="40" t="s">
        <v>646</v>
      </c>
      <c r="D209" s="40" t="s">
        <v>644</v>
      </c>
      <c r="E209" s="36" t="s">
        <v>57</v>
      </c>
      <c r="F209" s="37">
        <v>100</v>
      </c>
      <c r="G209" s="42">
        <v>171.1334360785</v>
      </c>
      <c r="H209" s="41">
        <f t="shared" si="8"/>
        <v>171.13</v>
      </c>
      <c r="I209" s="56">
        <f t="shared" si="9"/>
        <v>17113</v>
      </c>
      <c r="J209" s="57"/>
      <c r="K209" s="56">
        <f>ROUND(F209*J209,0)</f>
        <v>0</v>
      </c>
      <c r="L209" s="53" t="s">
        <v>437</v>
      </c>
    </row>
    <row r="210" ht="80.1" customHeight="1" spans="1:12">
      <c r="A210" s="38" t="s">
        <v>647</v>
      </c>
      <c r="B210" s="39" t="s">
        <v>648</v>
      </c>
      <c r="C210" s="40" t="s">
        <v>649</v>
      </c>
      <c r="D210" s="40" t="s">
        <v>644</v>
      </c>
      <c r="E210" s="36" t="s">
        <v>57</v>
      </c>
      <c r="F210" s="37"/>
      <c r="G210" s="42">
        <v>230.4899361521</v>
      </c>
      <c r="H210" s="41">
        <f t="shared" si="8"/>
        <v>230.49</v>
      </c>
      <c r="I210" s="56">
        <f t="shared" si="9"/>
        <v>0</v>
      </c>
      <c r="J210" s="54">
        <f>ROUND(H210*报价汇总表12!$C$8,2)</f>
        <v>0</v>
      </c>
      <c r="K210" s="56"/>
      <c r="L210" s="53" t="s">
        <v>650</v>
      </c>
    </row>
    <row r="211" ht="99.95" customHeight="1" spans="1:12">
      <c r="A211" s="38" t="s">
        <v>190</v>
      </c>
      <c r="B211" s="39" t="s">
        <v>651</v>
      </c>
      <c r="C211" s="40" t="s">
        <v>652</v>
      </c>
      <c r="D211" s="40" t="s">
        <v>653</v>
      </c>
      <c r="E211" s="36" t="s">
        <v>57</v>
      </c>
      <c r="F211" s="37">
        <v>10</v>
      </c>
      <c r="G211" s="42">
        <v>182.75</v>
      </c>
      <c r="H211" s="41">
        <f t="shared" si="8"/>
        <v>182.75</v>
      </c>
      <c r="I211" s="56">
        <f t="shared" si="9"/>
        <v>1828</v>
      </c>
      <c r="J211" s="57"/>
      <c r="K211" s="56">
        <f t="shared" ref="K211:K216" si="10">ROUND(F211*J211,0)</f>
        <v>0</v>
      </c>
      <c r="L211" s="53"/>
    </row>
    <row r="212" ht="30" customHeight="1" spans="1:12">
      <c r="A212" s="38" t="s">
        <v>285</v>
      </c>
      <c r="B212" s="39" t="s">
        <v>654</v>
      </c>
      <c r="C212" s="40" t="s">
        <v>655</v>
      </c>
      <c r="D212" s="40" t="s">
        <v>656</v>
      </c>
      <c r="E212" s="36" t="s">
        <v>57</v>
      </c>
      <c r="F212" s="37">
        <v>20</v>
      </c>
      <c r="G212" s="42">
        <v>112.78</v>
      </c>
      <c r="H212" s="41">
        <f t="shared" si="8"/>
        <v>112.78</v>
      </c>
      <c r="I212" s="56">
        <f t="shared" si="9"/>
        <v>2256</v>
      </c>
      <c r="J212" s="57"/>
      <c r="K212" s="56">
        <f t="shared" si="10"/>
        <v>0</v>
      </c>
      <c r="L212" s="53"/>
    </row>
    <row r="213" ht="60" customHeight="1" spans="1:12">
      <c r="A213" s="38" t="s">
        <v>657</v>
      </c>
      <c r="B213" s="39" t="s">
        <v>658</v>
      </c>
      <c r="C213" s="40" t="s">
        <v>659</v>
      </c>
      <c r="D213" s="40" t="s">
        <v>660</v>
      </c>
      <c r="E213" s="36" t="s">
        <v>41</v>
      </c>
      <c r="F213" s="37">
        <v>20</v>
      </c>
      <c r="G213" s="42">
        <v>7.981902302</v>
      </c>
      <c r="H213" s="41">
        <f t="shared" si="8"/>
        <v>7.98</v>
      </c>
      <c r="I213" s="56">
        <f t="shared" si="9"/>
        <v>160</v>
      </c>
      <c r="J213" s="57"/>
      <c r="K213" s="56">
        <f t="shared" si="10"/>
        <v>0</v>
      </c>
      <c r="L213" s="53" t="s">
        <v>97</v>
      </c>
    </row>
    <row r="214" ht="60" customHeight="1" spans="1:12">
      <c r="A214" s="38" t="s">
        <v>661</v>
      </c>
      <c r="B214" s="39" t="s">
        <v>662</v>
      </c>
      <c r="C214" s="40" t="s">
        <v>663</v>
      </c>
      <c r="D214" s="40" t="s">
        <v>664</v>
      </c>
      <c r="E214" s="36" t="s">
        <v>41</v>
      </c>
      <c r="F214" s="37">
        <v>10</v>
      </c>
      <c r="G214" s="42">
        <v>8.2</v>
      </c>
      <c r="H214" s="41">
        <f t="shared" si="8"/>
        <v>8.2</v>
      </c>
      <c r="I214" s="56">
        <f t="shared" si="9"/>
        <v>82</v>
      </c>
      <c r="J214" s="57"/>
      <c r="K214" s="56">
        <f t="shared" si="10"/>
        <v>0</v>
      </c>
      <c r="L214" s="53"/>
    </row>
    <row r="215" s="5" customFormat="1" ht="60" customHeight="1" spans="1:12">
      <c r="A215" s="38" t="s">
        <v>665</v>
      </c>
      <c r="B215" s="39" t="s">
        <v>666</v>
      </c>
      <c r="C215" s="40" t="s">
        <v>667</v>
      </c>
      <c r="D215" s="40" t="s">
        <v>668</v>
      </c>
      <c r="E215" s="36" t="s">
        <v>41</v>
      </c>
      <c r="F215" s="37">
        <v>10</v>
      </c>
      <c r="G215" s="42">
        <v>10.75</v>
      </c>
      <c r="H215" s="41">
        <f t="shared" si="8"/>
        <v>10.75</v>
      </c>
      <c r="I215" s="56">
        <f t="shared" si="9"/>
        <v>108</v>
      </c>
      <c r="J215" s="57"/>
      <c r="K215" s="56">
        <f t="shared" si="10"/>
        <v>0</v>
      </c>
      <c r="L215" s="58"/>
    </row>
    <row r="216" s="5" customFormat="1" ht="30" customHeight="1" spans="1:12">
      <c r="A216" s="38" t="s">
        <v>669</v>
      </c>
      <c r="B216" s="39" t="s">
        <v>670</v>
      </c>
      <c r="C216" s="40" t="s">
        <v>671</v>
      </c>
      <c r="D216" s="40" t="s">
        <v>672</v>
      </c>
      <c r="E216" s="33" t="s">
        <v>57</v>
      </c>
      <c r="F216" s="34">
        <v>5</v>
      </c>
      <c r="G216" s="42">
        <v>85.98</v>
      </c>
      <c r="H216" s="41">
        <f t="shared" si="8"/>
        <v>85.98</v>
      </c>
      <c r="I216" s="56">
        <f t="shared" si="9"/>
        <v>430</v>
      </c>
      <c r="J216" s="57"/>
      <c r="K216" s="56">
        <f t="shared" si="10"/>
        <v>0</v>
      </c>
      <c r="L216" s="58"/>
    </row>
    <row r="217" s="5" customFormat="1" ht="20.1" customHeight="1" spans="1:12">
      <c r="A217" s="38" t="s">
        <v>673</v>
      </c>
      <c r="B217" s="39" t="s">
        <v>674</v>
      </c>
      <c r="C217" s="40" t="s">
        <v>675</v>
      </c>
      <c r="D217" s="40"/>
      <c r="E217" s="33" t="s">
        <v>33</v>
      </c>
      <c r="F217" s="34"/>
      <c r="G217" s="42">
        <v>0</v>
      </c>
      <c r="H217" s="41">
        <f t="shared" si="8"/>
        <v>0</v>
      </c>
      <c r="I217" s="56">
        <f t="shared" si="9"/>
        <v>0</v>
      </c>
      <c r="J217" s="54">
        <f>ROUND(H217*报价汇总表12!$C$8,2)</f>
        <v>0</v>
      </c>
      <c r="K217" s="56"/>
      <c r="L217" s="58"/>
    </row>
    <row r="218" s="5" customFormat="1" ht="20.1" customHeight="1" spans="1:12">
      <c r="A218" s="38" t="s">
        <v>676</v>
      </c>
      <c r="B218" s="39" t="s">
        <v>677</v>
      </c>
      <c r="C218" s="40" t="s">
        <v>678</v>
      </c>
      <c r="D218" s="40"/>
      <c r="E218" s="33" t="s">
        <v>33</v>
      </c>
      <c r="F218" s="34"/>
      <c r="G218" s="42">
        <v>0</v>
      </c>
      <c r="H218" s="41">
        <f t="shared" si="8"/>
        <v>0</v>
      </c>
      <c r="I218" s="56">
        <f t="shared" si="9"/>
        <v>0</v>
      </c>
      <c r="J218" s="54">
        <f>ROUND(H218*报价汇总表12!$C$8,2)</f>
        <v>0</v>
      </c>
      <c r="K218" s="56"/>
      <c r="L218" s="58"/>
    </row>
    <row r="219" s="5" customFormat="1" ht="30" customHeight="1" spans="1:12">
      <c r="A219" s="38" t="s">
        <v>45</v>
      </c>
      <c r="B219" s="39" t="s">
        <v>679</v>
      </c>
      <c r="C219" s="40" t="s">
        <v>680</v>
      </c>
      <c r="D219" s="40"/>
      <c r="E219" s="33" t="s">
        <v>33</v>
      </c>
      <c r="F219" s="34"/>
      <c r="G219" s="42">
        <v>0</v>
      </c>
      <c r="H219" s="41">
        <f t="shared" si="8"/>
        <v>0</v>
      </c>
      <c r="I219" s="56">
        <f t="shared" si="9"/>
        <v>0</v>
      </c>
      <c r="J219" s="54">
        <f>ROUND(H219*报价汇总表12!$C$8,2)</f>
        <v>0</v>
      </c>
      <c r="K219" s="56"/>
      <c r="L219" s="58"/>
    </row>
    <row r="220" ht="90" customHeight="1" spans="1:12">
      <c r="A220" s="38" t="s">
        <v>61</v>
      </c>
      <c r="B220" s="39" t="s">
        <v>681</v>
      </c>
      <c r="C220" s="40" t="s">
        <v>682</v>
      </c>
      <c r="D220" s="40" t="s">
        <v>683</v>
      </c>
      <c r="E220" s="33" t="s">
        <v>57</v>
      </c>
      <c r="F220" s="34">
        <v>20</v>
      </c>
      <c r="G220" s="42">
        <v>336.11</v>
      </c>
      <c r="H220" s="41">
        <f t="shared" si="8"/>
        <v>336.11</v>
      </c>
      <c r="I220" s="56">
        <f t="shared" si="9"/>
        <v>6722</v>
      </c>
      <c r="J220" s="57"/>
      <c r="K220" s="56">
        <f>ROUND(F220*J220,0)</f>
        <v>0</v>
      </c>
      <c r="L220" s="53"/>
    </row>
    <row r="221" ht="90" customHeight="1" spans="1:12">
      <c r="A221" s="38" t="s">
        <v>66</v>
      </c>
      <c r="B221" s="39" t="s">
        <v>684</v>
      </c>
      <c r="C221" s="40" t="s">
        <v>685</v>
      </c>
      <c r="D221" s="40" t="s">
        <v>683</v>
      </c>
      <c r="E221" s="36" t="s">
        <v>57</v>
      </c>
      <c r="F221" s="37">
        <v>10</v>
      </c>
      <c r="G221" s="42">
        <v>319.33</v>
      </c>
      <c r="H221" s="41">
        <f t="shared" si="8"/>
        <v>319.33</v>
      </c>
      <c r="I221" s="56">
        <f t="shared" si="9"/>
        <v>3193</v>
      </c>
      <c r="J221" s="57"/>
      <c r="K221" s="56">
        <f>ROUND(F221*J221,0)</f>
        <v>0</v>
      </c>
      <c r="L221" s="53"/>
    </row>
    <row r="222" ht="90" customHeight="1" spans="1:12">
      <c r="A222" s="38" t="s">
        <v>372</v>
      </c>
      <c r="B222" s="39" t="s">
        <v>686</v>
      </c>
      <c r="C222" s="40" t="s">
        <v>687</v>
      </c>
      <c r="D222" s="40" t="s">
        <v>683</v>
      </c>
      <c r="E222" s="36" t="s">
        <v>57</v>
      </c>
      <c r="F222" s="37">
        <v>10</v>
      </c>
      <c r="G222" s="42">
        <v>331.99</v>
      </c>
      <c r="H222" s="41">
        <f t="shared" si="8"/>
        <v>331.99</v>
      </c>
      <c r="I222" s="56">
        <f t="shared" si="9"/>
        <v>3320</v>
      </c>
      <c r="J222" s="57"/>
      <c r="K222" s="56">
        <f>ROUND(F222*J222,0)</f>
        <v>0</v>
      </c>
      <c r="L222" s="53"/>
    </row>
    <row r="223" ht="90" customHeight="1" spans="1:12">
      <c r="A223" s="38" t="s">
        <v>49</v>
      </c>
      <c r="B223" s="39" t="s">
        <v>688</v>
      </c>
      <c r="C223" s="40" t="s">
        <v>689</v>
      </c>
      <c r="D223" s="40" t="s">
        <v>683</v>
      </c>
      <c r="E223" s="36" t="s">
        <v>57</v>
      </c>
      <c r="F223" s="37"/>
      <c r="G223" s="42">
        <v>434.93</v>
      </c>
      <c r="H223" s="41">
        <f t="shared" si="8"/>
        <v>434.93</v>
      </c>
      <c r="I223" s="56">
        <f t="shared" si="9"/>
        <v>0</v>
      </c>
      <c r="J223" s="54">
        <f>ROUND(H223*报价汇总表12!$C$8,2)</f>
        <v>0</v>
      </c>
      <c r="K223" s="56"/>
      <c r="L223" s="53"/>
    </row>
    <row r="224" ht="99.95" customHeight="1" spans="1:12">
      <c r="A224" s="38" t="s">
        <v>190</v>
      </c>
      <c r="B224" s="39" t="s">
        <v>690</v>
      </c>
      <c r="C224" s="40" t="s">
        <v>691</v>
      </c>
      <c r="D224" s="40" t="s">
        <v>692</v>
      </c>
      <c r="E224" s="36" t="s">
        <v>57</v>
      </c>
      <c r="F224" s="37"/>
      <c r="G224" s="42">
        <v>721.41</v>
      </c>
      <c r="H224" s="41">
        <f t="shared" si="8"/>
        <v>721.41</v>
      </c>
      <c r="I224" s="56">
        <f t="shared" si="9"/>
        <v>0</v>
      </c>
      <c r="J224" s="54">
        <f>ROUND(H224*报价汇总表12!$C$8,2)</f>
        <v>0</v>
      </c>
      <c r="K224" s="56"/>
      <c r="L224" s="53"/>
    </row>
    <row r="225" ht="90" customHeight="1" spans="1:12">
      <c r="A225" s="38" t="s">
        <v>285</v>
      </c>
      <c r="B225" s="39" t="s">
        <v>693</v>
      </c>
      <c r="C225" s="40" t="s">
        <v>694</v>
      </c>
      <c r="D225" s="40" t="s">
        <v>695</v>
      </c>
      <c r="E225" s="36" t="s">
        <v>57</v>
      </c>
      <c r="F225" s="37"/>
      <c r="G225" s="42">
        <v>218.25</v>
      </c>
      <c r="H225" s="41">
        <f t="shared" si="8"/>
        <v>218.25</v>
      </c>
      <c r="I225" s="56">
        <f t="shared" si="9"/>
        <v>0</v>
      </c>
      <c r="J225" s="54">
        <f>ROUND(H225*报价汇总表12!$C$8,2)</f>
        <v>0</v>
      </c>
      <c r="K225" s="56"/>
      <c r="L225" s="53"/>
    </row>
    <row r="226" ht="20.1" customHeight="1" spans="1:12">
      <c r="A226" s="38" t="s">
        <v>696</v>
      </c>
      <c r="B226" s="39" t="s">
        <v>697</v>
      </c>
      <c r="C226" s="40" t="s">
        <v>698</v>
      </c>
      <c r="D226" s="40"/>
      <c r="E226" s="36" t="s">
        <v>33</v>
      </c>
      <c r="F226" s="37"/>
      <c r="G226" s="42">
        <v>0</v>
      </c>
      <c r="H226" s="41">
        <f t="shared" si="8"/>
        <v>0</v>
      </c>
      <c r="I226" s="56">
        <f t="shared" si="9"/>
        <v>0</v>
      </c>
      <c r="J226" s="54">
        <f>ROUND(H226*报价汇总表12!$C$8,2)</f>
        <v>0</v>
      </c>
      <c r="K226" s="56"/>
      <c r="L226" s="53"/>
    </row>
    <row r="227" ht="99.95" customHeight="1" spans="1:12">
      <c r="A227" s="38" t="s">
        <v>45</v>
      </c>
      <c r="B227" s="39" t="s">
        <v>699</v>
      </c>
      <c r="C227" s="40" t="s">
        <v>700</v>
      </c>
      <c r="D227" s="40" t="s">
        <v>701</v>
      </c>
      <c r="E227" s="36" t="s">
        <v>57</v>
      </c>
      <c r="F227" s="37">
        <v>1479</v>
      </c>
      <c r="G227" s="42">
        <v>197.2908609338</v>
      </c>
      <c r="H227" s="41">
        <f t="shared" si="8"/>
        <v>197.29</v>
      </c>
      <c r="I227" s="56">
        <f t="shared" si="9"/>
        <v>291792</v>
      </c>
      <c r="J227" s="57"/>
      <c r="K227" s="56">
        <f t="shared" ref="K227:K233" si="11">ROUND(F227*J227,0)</f>
        <v>0</v>
      </c>
      <c r="L227" s="53" t="s">
        <v>437</v>
      </c>
    </row>
    <row r="228" ht="99.95" customHeight="1" spans="1:12">
      <c r="A228" s="38" t="s">
        <v>49</v>
      </c>
      <c r="B228" s="39" t="s">
        <v>702</v>
      </c>
      <c r="C228" s="40" t="s">
        <v>703</v>
      </c>
      <c r="D228" s="40" t="s">
        <v>701</v>
      </c>
      <c r="E228" s="36" t="s">
        <v>57</v>
      </c>
      <c r="F228" s="37">
        <v>20</v>
      </c>
      <c r="G228" s="42">
        <v>204.1295668466</v>
      </c>
      <c r="H228" s="41">
        <f t="shared" si="8"/>
        <v>204.13</v>
      </c>
      <c r="I228" s="56">
        <f t="shared" si="9"/>
        <v>4083</v>
      </c>
      <c r="J228" s="57"/>
      <c r="K228" s="56">
        <f t="shared" si="11"/>
        <v>0</v>
      </c>
      <c r="L228" s="53" t="s">
        <v>650</v>
      </c>
    </row>
    <row r="229" ht="99.95" customHeight="1" spans="1:12">
      <c r="A229" s="38" t="s">
        <v>190</v>
      </c>
      <c r="B229" s="39" t="s">
        <v>704</v>
      </c>
      <c r="C229" s="40" t="s">
        <v>705</v>
      </c>
      <c r="D229" s="40" t="s">
        <v>701</v>
      </c>
      <c r="E229" s="36" t="s">
        <v>57</v>
      </c>
      <c r="F229" s="37">
        <v>20</v>
      </c>
      <c r="G229" s="42">
        <v>204.1308540556</v>
      </c>
      <c r="H229" s="41">
        <f t="shared" si="8"/>
        <v>204.13</v>
      </c>
      <c r="I229" s="56">
        <f t="shared" si="9"/>
        <v>4083</v>
      </c>
      <c r="J229" s="57"/>
      <c r="K229" s="56">
        <f t="shared" si="11"/>
        <v>0</v>
      </c>
      <c r="L229" s="53" t="s">
        <v>706</v>
      </c>
    </row>
    <row r="230" ht="99.95" customHeight="1" spans="1:12">
      <c r="A230" s="38" t="s">
        <v>285</v>
      </c>
      <c r="B230" s="39" t="s">
        <v>707</v>
      </c>
      <c r="C230" s="40" t="s">
        <v>708</v>
      </c>
      <c r="D230" s="40" t="s">
        <v>701</v>
      </c>
      <c r="E230" s="36" t="s">
        <v>57</v>
      </c>
      <c r="F230" s="37">
        <v>20</v>
      </c>
      <c r="G230" s="42">
        <v>204.129760338</v>
      </c>
      <c r="H230" s="41">
        <f t="shared" si="8"/>
        <v>204.13</v>
      </c>
      <c r="I230" s="56">
        <f t="shared" si="9"/>
        <v>4083</v>
      </c>
      <c r="J230" s="57"/>
      <c r="K230" s="56">
        <f t="shared" si="11"/>
        <v>0</v>
      </c>
      <c r="L230" s="53" t="s">
        <v>709</v>
      </c>
    </row>
    <row r="231" ht="99.95" customHeight="1" spans="1:12">
      <c r="A231" s="38" t="s">
        <v>289</v>
      </c>
      <c r="B231" s="39" t="s">
        <v>710</v>
      </c>
      <c r="C231" s="40" t="s">
        <v>711</v>
      </c>
      <c r="D231" s="40" t="s">
        <v>701</v>
      </c>
      <c r="E231" s="36" t="s">
        <v>57</v>
      </c>
      <c r="F231" s="37">
        <v>20</v>
      </c>
      <c r="G231" s="42">
        <v>197.288954116</v>
      </c>
      <c r="H231" s="41">
        <f t="shared" si="8"/>
        <v>197.29</v>
      </c>
      <c r="I231" s="56">
        <f t="shared" si="9"/>
        <v>3946</v>
      </c>
      <c r="J231" s="57"/>
      <c r="K231" s="56">
        <f t="shared" si="11"/>
        <v>0</v>
      </c>
      <c r="L231" s="53" t="s">
        <v>146</v>
      </c>
    </row>
    <row r="232" ht="60" customHeight="1" spans="1:12">
      <c r="A232" s="38" t="s">
        <v>712</v>
      </c>
      <c r="B232" s="39" t="s">
        <v>713</v>
      </c>
      <c r="C232" s="40" t="s">
        <v>714</v>
      </c>
      <c r="D232" s="40" t="s">
        <v>715</v>
      </c>
      <c r="E232" s="36" t="s">
        <v>57</v>
      </c>
      <c r="F232" s="37">
        <v>20</v>
      </c>
      <c r="G232" s="42">
        <v>46.134533683</v>
      </c>
      <c r="H232" s="41">
        <f t="shared" si="8"/>
        <v>46.13</v>
      </c>
      <c r="I232" s="56">
        <f t="shared" si="9"/>
        <v>923</v>
      </c>
      <c r="J232" s="57"/>
      <c r="K232" s="56">
        <f t="shared" si="11"/>
        <v>0</v>
      </c>
      <c r="L232" s="53" t="s">
        <v>614</v>
      </c>
    </row>
    <row r="233" ht="99.95" customHeight="1" spans="1:12">
      <c r="A233" s="38" t="s">
        <v>716</v>
      </c>
      <c r="B233" s="39" t="s">
        <v>717</v>
      </c>
      <c r="C233" s="40" t="s">
        <v>718</v>
      </c>
      <c r="D233" s="40" t="s">
        <v>701</v>
      </c>
      <c r="E233" s="36" t="s">
        <v>57</v>
      </c>
      <c r="F233" s="37">
        <v>100</v>
      </c>
      <c r="G233" s="42">
        <v>197.294699898</v>
      </c>
      <c r="H233" s="41">
        <f t="shared" si="8"/>
        <v>197.29</v>
      </c>
      <c r="I233" s="56">
        <f t="shared" si="9"/>
        <v>19729</v>
      </c>
      <c r="J233" s="57"/>
      <c r="K233" s="56">
        <f t="shared" si="11"/>
        <v>0</v>
      </c>
      <c r="L233" s="53" t="s">
        <v>608</v>
      </c>
    </row>
    <row r="234" ht="30" customHeight="1" spans="1:12">
      <c r="A234" s="38" t="s">
        <v>719</v>
      </c>
      <c r="B234" s="39" t="s">
        <v>720</v>
      </c>
      <c r="C234" s="40" t="s">
        <v>721</v>
      </c>
      <c r="D234" s="40"/>
      <c r="E234" s="36" t="s">
        <v>33</v>
      </c>
      <c r="F234" s="37"/>
      <c r="G234" s="42">
        <v>0</v>
      </c>
      <c r="H234" s="41">
        <f t="shared" si="8"/>
        <v>0</v>
      </c>
      <c r="I234" s="56">
        <f t="shared" si="9"/>
        <v>0</v>
      </c>
      <c r="J234" s="54">
        <f>ROUND(H234*报价汇总表12!$C$8,2)</f>
        <v>0</v>
      </c>
      <c r="K234" s="56"/>
      <c r="L234" s="53"/>
    </row>
    <row r="235" ht="20.1" customHeight="1" spans="1:12">
      <c r="A235" s="38" t="s">
        <v>722</v>
      </c>
      <c r="B235" s="39" t="s">
        <v>723</v>
      </c>
      <c r="C235" s="40" t="s">
        <v>724</v>
      </c>
      <c r="D235" s="40"/>
      <c r="E235" s="36" t="s">
        <v>33</v>
      </c>
      <c r="F235" s="37"/>
      <c r="G235" s="42">
        <v>0</v>
      </c>
      <c r="H235" s="41">
        <f t="shared" si="8"/>
        <v>0</v>
      </c>
      <c r="I235" s="56">
        <f t="shared" si="9"/>
        <v>0</v>
      </c>
      <c r="J235" s="54">
        <f>ROUND(H235*报价汇总表12!$C$8,2)</f>
        <v>0</v>
      </c>
      <c r="K235" s="56"/>
      <c r="L235" s="53"/>
    </row>
    <row r="236" ht="20.1" customHeight="1" spans="1:12">
      <c r="A236" s="38" t="s">
        <v>45</v>
      </c>
      <c r="B236" s="39" t="s">
        <v>725</v>
      </c>
      <c r="C236" s="40" t="s">
        <v>726</v>
      </c>
      <c r="D236" s="40"/>
      <c r="E236" s="36" t="s">
        <v>33</v>
      </c>
      <c r="F236" s="37"/>
      <c r="G236" s="42">
        <v>0</v>
      </c>
      <c r="H236" s="41">
        <f t="shared" si="8"/>
        <v>0</v>
      </c>
      <c r="I236" s="56">
        <f t="shared" si="9"/>
        <v>0</v>
      </c>
      <c r="J236" s="54">
        <f>ROUND(H236*报价汇总表12!$C$8,2)</f>
        <v>0</v>
      </c>
      <c r="K236" s="56"/>
      <c r="L236" s="53"/>
    </row>
    <row r="237" ht="50.1" customHeight="1" spans="1:12">
      <c r="A237" s="38" t="s">
        <v>61</v>
      </c>
      <c r="B237" s="39" t="s">
        <v>727</v>
      </c>
      <c r="C237" s="40" t="s">
        <v>728</v>
      </c>
      <c r="D237" s="40" t="s">
        <v>729</v>
      </c>
      <c r="E237" s="36" t="s">
        <v>57</v>
      </c>
      <c r="F237" s="37">
        <v>300</v>
      </c>
      <c r="G237" s="42">
        <v>271.9509236888</v>
      </c>
      <c r="H237" s="41">
        <f t="shared" si="8"/>
        <v>271.95</v>
      </c>
      <c r="I237" s="56">
        <f t="shared" si="9"/>
        <v>81585</v>
      </c>
      <c r="J237" s="57"/>
      <c r="K237" s="56">
        <f>ROUND(F237*J237,0)</f>
        <v>0</v>
      </c>
      <c r="L237" s="53" t="s">
        <v>730</v>
      </c>
    </row>
    <row r="238" ht="50.1" customHeight="1" spans="1:12">
      <c r="A238" s="38" t="s">
        <v>66</v>
      </c>
      <c r="B238" s="39" t="s">
        <v>731</v>
      </c>
      <c r="C238" s="40" t="s">
        <v>732</v>
      </c>
      <c r="D238" s="40" t="s">
        <v>729</v>
      </c>
      <c r="E238" s="36" t="s">
        <v>57</v>
      </c>
      <c r="F238" s="37">
        <v>500</v>
      </c>
      <c r="G238" s="42">
        <v>314.7453391176</v>
      </c>
      <c r="H238" s="41">
        <f t="shared" si="8"/>
        <v>314.75</v>
      </c>
      <c r="I238" s="56">
        <f t="shared" si="9"/>
        <v>157375</v>
      </c>
      <c r="J238" s="57"/>
      <c r="K238" s="56">
        <f>ROUND(F238*J238,0)</f>
        <v>0</v>
      </c>
      <c r="L238" s="53" t="s">
        <v>730</v>
      </c>
    </row>
    <row r="239" ht="50.1" customHeight="1" spans="1:12">
      <c r="A239" s="38" t="s">
        <v>372</v>
      </c>
      <c r="B239" s="39" t="s">
        <v>733</v>
      </c>
      <c r="C239" s="40" t="s">
        <v>734</v>
      </c>
      <c r="D239" s="40" t="s">
        <v>729</v>
      </c>
      <c r="E239" s="36" t="s">
        <v>57</v>
      </c>
      <c r="F239" s="37">
        <v>100</v>
      </c>
      <c r="G239" s="42">
        <v>271.9522907584</v>
      </c>
      <c r="H239" s="41">
        <f t="shared" si="8"/>
        <v>271.95</v>
      </c>
      <c r="I239" s="56">
        <f t="shared" si="9"/>
        <v>27195</v>
      </c>
      <c r="J239" s="57"/>
      <c r="K239" s="56">
        <f>ROUND(F239*J239,0)</f>
        <v>0</v>
      </c>
      <c r="L239" s="53" t="s">
        <v>735</v>
      </c>
    </row>
    <row r="240" ht="50.1" customHeight="1" spans="1:12">
      <c r="A240" s="38" t="s">
        <v>376</v>
      </c>
      <c r="B240" s="39" t="s">
        <v>736</v>
      </c>
      <c r="C240" s="40" t="s">
        <v>737</v>
      </c>
      <c r="D240" s="40" t="s">
        <v>729</v>
      </c>
      <c r="E240" s="36" t="s">
        <v>57</v>
      </c>
      <c r="F240" s="37">
        <v>100</v>
      </c>
      <c r="G240" s="42">
        <v>314.7503543616</v>
      </c>
      <c r="H240" s="41">
        <f t="shared" si="8"/>
        <v>314.75</v>
      </c>
      <c r="I240" s="56">
        <f t="shared" si="9"/>
        <v>31475</v>
      </c>
      <c r="J240" s="57"/>
      <c r="K240" s="56">
        <f>ROUND(F240*J240,0)</f>
        <v>0</v>
      </c>
      <c r="L240" s="53" t="s">
        <v>735</v>
      </c>
    </row>
    <row r="241" ht="50.1" customHeight="1" spans="1:12">
      <c r="A241" s="38" t="s">
        <v>49</v>
      </c>
      <c r="B241" s="39" t="s">
        <v>738</v>
      </c>
      <c r="C241" s="40" t="s">
        <v>739</v>
      </c>
      <c r="D241" s="40" t="s">
        <v>729</v>
      </c>
      <c r="E241" s="36" t="s">
        <v>57</v>
      </c>
      <c r="F241" s="37"/>
      <c r="G241" s="42">
        <v>755.29</v>
      </c>
      <c r="H241" s="41">
        <f t="shared" si="8"/>
        <v>755.29</v>
      </c>
      <c r="I241" s="56">
        <f t="shared" si="9"/>
        <v>0</v>
      </c>
      <c r="J241" s="54">
        <f>ROUND(H241*报价汇总表12!$C$8,2)</f>
        <v>0</v>
      </c>
      <c r="K241" s="56"/>
      <c r="L241" s="53"/>
    </row>
    <row r="242" ht="30" customHeight="1" spans="1:12">
      <c r="A242" s="38" t="s">
        <v>740</v>
      </c>
      <c r="B242" s="39" t="s">
        <v>741</v>
      </c>
      <c r="C242" s="40" t="s">
        <v>742</v>
      </c>
      <c r="D242" s="40"/>
      <c r="E242" s="36" t="s">
        <v>33</v>
      </c>
      <c r="F242" s="37"/>
      <c r="G242" s="42">
        <v>0</v>
      </c>
      <c r="H242" s="41">
        <f t="shared" si="8"/>
        <v>0</v>
      </c>
      <c r="I242" s="56">
        <f t="shared" si="9"/>
        <v>0</v>
      </c>
      <c r="J242" s="54">
        <f>ROUND(H242*报价汇总表12!$C$8,2)</f>
        <v>0</v>
      </c>
      <c r="K242" s="56"/>
      <c r="L242" s="53"/>
    </row>
    <row r="243" ht="60" customHeight="1" spans="1:12">
      <c r="A243" s="38" t="s">
        <v>45</v>
      </c>
      <c r="B243" s="39" t="s">
        <v>743</v>
      </c>
      <c r="C243" s="40" t="s">
        <v>744</v>
      </c>
      <c r="D243" s="40" t="s">
        <v>745</v>
      </c>
      <c r="E243" s="36" t="s">
        <v>57</v>
      </c>
      <c r="F243" s="37"/>
      <c r="G243" s="42">
        <v>420.4637711</v>
      </c>
      <c r="H243" s="41">
        <f t="shared" si="8"/>
        <v>420.46</v>
      </c>
      <c r="I243" s="56">
        <f t="shared" si="9"/>
        <v>0</v>
      </c>
      <c r="J243" s="54">
        <f>ROUND(H243*报价汇总表12!$C$8,2)</f>
        <v>0</v>
      </c>
      <c r="K243" s="56"/>
      <c r="L243" s="53" t="s">
        <v>146</v>
      </c>
    </row>
    <row r="244" ht="60" customHeight="1" spans="1:12">
      <c r="A244" s="38" t="s">
        <v>49</v>
      </c>
      <c r="B244" s="39" t="s">
        <v>746</v>
      </c>
      <c r="C244" s="40" t="s">
        <v>747</v>
      </c>
      <c r="D244" s="40" t="s">
        <v>745</v>
      </c>
      <c r="E244" s="36" t="s">
        <v>57</v>
      </c>
      <c r="F244" s="37"/>
      <c r="G244" s="42">
        <v>465.7237711</v>
      </c>
      <c r="H244" s="41">
        <f t="shared" si="8"/>
        <v>465.72</v>
      </c>
      <c r="I244" s="56">
        <f t="shared" si="9"/>
        <v>0</v>
      </c>
      <c r="J244" s="54">
        <f>ROUND(H244*报价汇总表12!$C$8,2)</f>
        <v>0</v>
      </c>
      <c r="K244" s="56"/>
      <c r="L244" s="53" t="s">
        <v>146</v>
      </c>
    </row>
    <row r="245" ht="30" customHeight="1" spans="1:12">
      <c r="A245" s="38" t="s">
        <v>748</v>
      </c>
      <c r="B245" s="39" t="s">
        <v>749</v>
      </c>
      <c r="C245" s="40" t="s">
        <v>750</v>
      </c>
      <c r="D245" s="40"/>
      <c r="E245" s="36" t="s">
        <v>33</v>
      </c>
      <c r="F245" s="37"/>
      <c r="G245" s="42">
        <v>0</v>
      </c>
      <c r="H245" s="41">
        <f t="shared" si="8"/>
        <v>0</v>
      </c>
      <c r="I245" s="56">
        <f t="shared" si="9"/>
        <v>0</v>
      </c>
      <c r="J245" s="54">
        <f>ROUND(H245*报价汇总表12!$C$8,2)</f>
        <v>0</v>
      </c>
      <c r="K245" s="56"/>
      <c r="L245" s="53"/>
    </row>
    <row r="246" ht="69.95" customHeight="1" spans="1:12">
      <c r="A246" s="38" t="s">
        <v>751</v>
      </c>
      <c r="B246" s="39" t="s">
        <v>752</v>
      </c>
      <c r="C246" s="40" t="s">
        <v>753</v>
      </c>
      <c r="D246" s="40" t="s">
        <v>754</v>
      </c>
      <c r="E246" s="36" t="s">
        <v>168</v>
      </c>
      <c r="F246" s="37"/>
      <c r="G246" s="42">
        <v>6.90518</v>
      </c>
      <c r="H246" s="41">
        <f t="shared" si="8"/>
        <v>6.91</v>
      </c>
      <c r="I246" s="56">
        <f t="shared" si="9"/>
        <v>0</v>
      </c>
      <c r="J246" s="54">
        <f>ROUND(H246*报价汇总表12!$C$8,2)</f>
        <v>0</v>
      </c>
      <c r="K246" s="56"/>
      <c r="L246" s="53" t="s">
        <v>755</v>
      </c>
    </row>
    <row r="247" ht="60" customHeight="1" spans="1:12">
      <c r="A247" s="38" t="s">
        <v>756</v>
      </c>
      <c r="B247" s="39" t="s">
        <v>757</v>
      </c>
      <c r="C247" s="40" t="s">
        <v>758</v>
      </c>
      <c r="D247" s="40" t="s">
        <v>759</v>
      </c>
      <c r="E247" s="36" t="s">
        <v>57</v>
      </c>
      <c r="F247" s="37"/>
      <c r="G247" s="42">
        <v>447.879968646</v>
      </c>
      <c r="H247" s="41">
        <f t="shared" si="8"/>
        <v>447.88</v>
      </c>
      <c r="I247" s="56">
        <f t="shared" si="9"/>
        <v>0</v>
      </c>
      <c r="J247" s="54">
        <f>ROUND(H247*报价汇总表12!$C$8,2)</f>
        <v>0</v>
      </c>
      <c r="K247" s="56"/>
      <c r="L247" s="53" t="s">
        <v>608</v>
      </c>
    </row>
    <row r="248" ht="20.1" customHeight="1" spans="1:12">
      <c r="A248" s="38" t="s">
        <v>760</v>
      </c>
      <c r="B248" s="39" t="s">
        <v>761</v>
      </c>
      <c r="C248" s="40" t="s">
        <v>762</v>
      </c>
      <c r="D248" s="40"/>
      <c r="E248" s="36" t="s">
        <v>33</v>
      </c>
      <c r="F248" s="37"/>
      <c r="G248" s="42">
        <v>0</v>
      </c>
      <c r="H248" s="41">
        <f t="shared" si="8"/>
        <v>0</v>
      </c>
      <c r="I248" s="56">
        <f t="shared" si="9"/>
        <v>0</v>
      </c>
      <c r="J248" s="54">
        <f>ROUND(H248*报价汇总表12!$C$8,2)</f>
        <v>0</v>
      </c>
      <c r="K248" s="56"/>
      <c r="L248" s="53"/>
    </row>
    <row r="249" ht="60" customHeight="1" spans="1:12">
      <c r="A249" s="38" t="s">
        <v>763</v>
      </c>
      <c r="B249" s="39" t="s">
        <v>764</v>
      </c>
      <c r="C249" s="40" t="s">
        <v>765</v>
      </c>
      <c r="D249" s="40" t="s">
        <v>766</v>
      </c>
      <c r="E249" s="36" t="s">
        <v>41</v>
      </c>
      <c r="F249" s="37"/>
      <c r="G249" s="42">
        <v>115.58</v>
      </c>
      <c r="H249" s="41">
        <f t="shared" si="8"/>
        <v>115.58</v>
      </c>
      <c r="I249" s="56">
        <f t="shared" si="9"/>
        <v>0</v>
      </c>
      <c r="J249" s="54">
        <f>ROUND(H249*报价汇总表12!$C$8,2)</f>
        <v>0</v>
      </c>
      <c r="K249" s="56"/>
      <c r="L249" s="53"/>
    </row>
    <row r="250" ht="60" customHeight="1" spans="1:12">
      <c r="A250" s="38" t="s">
        <v>767</v>
      </c>
      <c r="B250" s="39" t="s">
        <v>768</v>
      </c>
      <c r="C250" s="40" t="s">
        <v>769</v>
      </c>
      <c r="D250" s="40" t="s">
        <v>770</v>
      </c>
      <c r="E250" s="36" t="s">
        <v>41</v>
      </c>
      <c r="F250" s="37"/>
      <c r="G250" s="42">
        <v>162.42</v>
      </c>
      <c r="H250" s="41">
        <f t="shared" si="8"/>
        <v>162.42</v>
      </c>
      <c r="I250" s="56">
        <f t="shared" si="9"/>
        <v>0</v>
      </c>
      <c r="J250" s="54">
        <f>ROUND(H250*报价汇总表12!$C$8,2)</f>
        <v>0</v>
      </c>
      <c r="K250" s="56"/>
      <c r="L250" s="53"/>
    </row>
    <row r="251" ht="20.1" customHeight="1" spans="1:12">
      <c r="A251" s="38" t="s">
        <v>771</v>
      </c>
      <c r="B251" s="39" t="s">
        <v>772</v>
      </c>
      <c r="C251" s="40" t="s">
        <v>773</v>
      </c>
      <c r="D251" s="40"/>
      <c r="E251" s="36" t="s">
        <v>33</v>
      </c>
      <c r="F251" s="37"/>
      <c r="G251" s="42">
        <v>0</v>
      </c>
      <c r="H251" s="41">
        <f t="shared" si="8"/>
        <v>0</v>
      </c>
      <c r="I251" s="56">
        <f t="shared" si="9"/>
        <v>0</v>
      </c>
      <c r="J251" s="54">
        <f>ROUND(H251*报价汇总表12!$C$8,2)</f>
        <v>0</v>
      </c>
      <c r="K251" s="56"/>
      <c r="L251" s="53"/>
    </row>
    <row r="252" ht="60" customHeight="1" spans="1:12">
      <c r="A252" s="38" t="s">
        <v>774</v>
      </c>
      <c r="B252" s="39" t="s">
        <v>775</v>
      </c>
      <c r="C252" s="40" t="s">
        <v>776</v>
      </c>
      <c r="D252" s="40" t="s">
        <v>777</v>
      </c>
      <c r="E252" s="36" t="s">
        <v>57</v>
      </c>
      <c r="F252" s="37"/>
      <c r="G252" s="42">
        <v>345.39</v>
      </c>
      <c r="H252" s="41">
        <f t="shared" si="8"/>
        <v>345.39</v>
      </c>
      <c r="I252" s="56">
        <f t="shared" si="9"/>
        <v>0</v>
      </c>
      <c r="J252" s="54">
        <f>ROUND(H252*报价汇总表12!$C$8,2)</f>
        <v>0</v>
      </c>
      <c r="K252" s="56"/>
      <c r="L252" s="53"/>
    </row>
    <row r="253" ht="60" customHeight="1" spans="1:12">
      <c r="A253" s="38" t="s">
        <v>778</v>
      </c>
      <c r="B253" s="39" t="s">
        <v>779</v>
      </c>
      <c r="C253" s="40" t="s">
        <v>780</v>
      </c>
      <c r="D253" s="40" t="s">
        <v>777</v>
      </c>
      <c r="E253" s="36" t="s">
        <v>57</v>
      </c>
      <c r="F253" s="37"/>
      <c r="G253" s="42">
        <v>196.38</v>
      </c>
      <c r="H253" s="41">
        <f t="shared" si="8"/>
        <v>196.38</v>
      </c>
      <c r="I253" s="56">
        <f t="shared" si="9"/>
        <v>0</v>
      </c>
      <c r="J253" s="54">
        <f>ROUND(H253*报价汇总表12!$C$8,2)</f>
        <v>0</v>
      </c>
      <c r="K253" s="56"/>
      <c r="L253" s="53"/>
    </row>
    <row r="254" ht="39.95" customHeight="1" spans="1:12">
      <c r="A254" s="38" t="s">
        <v>781</v>
      </c>
      <c r="B254" s="39" t="s">
        <v>782</v>
      </c>
      <c r="C254" s="40" t="s">
        <v>783</v>
      </c>
      <c r="D254" s="40" t="s">
        <v>279</v>
      </c>
      <c r="E254" s="36" t="s">
        <v>57</v>
      </c>
      <c r="F254" s="37"/>
      <c r="G254" s="42">
        <v>114.38</v>
      </c>
      <c r="H254" s="41">
        <f t="shared" si="8"/>
        <v>114.38</v>
      </c>
      <c r="I254" s="56">
        <f t="shared" si="9"/>
        <v>0</v>
      </c>
      <c r="J254" s="54">
        <f>ROUND(H254*报价汇总表12!$C$8,2)</f>
        <v>0</v>
      </c>
      <c r="K254" s="56"/>
      <c r="L254" s="53"/>
    </row>
    <row r="255" ht="39.95" customHeight="1" spans="1:12">
      <c r="A255" s="38" t="s">
        <v>784</v>
      </c>
      <c r="B255" s="39" t="s">
        <v>785</v>
      </c>
      <c r="C255" s="40" t="s">
        <v>786</v>
      </c>
      <c r="D255" s="40" t="s">
        <v>787</v>
      </c>
      <c r="E255" s="36" t="s">
        <v>57</v>
      </c>
      <c r="F255" s="37"/>
      <c r="G255" s="42">
        <v>247.93</v>
      </c>
      <c r="H255" s="41">
        <f t="shared" si="8"/>
        <v>247.93</v>
      </c>
      <c r="I255" s="56">
        <f t="shared" si="9"/>
        <v>0</v>
      </c>
      <c r="J255" s="54">
        <f>ROUND(H255*报价汇总表12!$C$8,2)</f>
        <v>0</v>
      </c>
      <c r="K255" s="56"/>
      <c r="L255" s="53"/>
    </row>
    <row r="256" ht="69.95" customHeight="1" spans="1:12">
      <c r="A256" s="38" t="s">
        <v>788</v>
      </c>
      <c r="B256" s="39" t="s">
        <v>789</v>
      </c>
      <c r="C256" s="40" t="s">
        <v>790</v>
      </c>
      <c r="D256" s="40" t="s">
        <v>791</v>
      </c>
      <c r="E256" s="36" t="s">
        <v>57</v>
      </c>
      <c r="F256" s="37"/>
      <c r="G256" s="42">
        <v>162.691282115</v>
      </c>
      <c r="H256" s="41">
        <f t="shared" si="8"/>
        <v>162.69</v>
      </c>
      <c r="I256" s="56">
        <f t="shared" si="9"/>
        <v>0</v>
      </c>
      <c r="J256" s="54">
        <f>ROUND(H256*报价汇总表12!$C$8,2)</f>
        <v>0</v>
      </c>
      <c r="K256" s="56"/>
      <c r="L256" s="53" t="s">
        <v>146</v>
      </c>
    </row>
    <row r="257" ht="69.95" customHeight="1" spans="1:12">
      <c r="A257" s="38" t="s">
        <v>792</v>
      </c>
      <c r="B257" s="39" t="s">
        <v>793</v>
      </c>
      <c r="C257" s="40" t="s">
        <v>794</v>
      </c>
      <c r="D257" s="40" t="s">
        <v>791</v>
      </c>
      <c r="E257" s="36" t="s">
        <v>57</v>
      </c>
      <c r="F257" s="37"/>
      <c r="G257" s="42">
        <v>162.732640860989</v>
      </c>
      <c r="H257" s="41">
        <f t="shared" si="8"/>
        <v>162.73</v>
      </c>
      <c r="I257" s="56">
        <f t="shared" si="9"/>
        <v>0</v>
      </c>
      <c r="J257" s="54">
        <f>ROUND(H257*报价汇总表12!$C$8,2)</f>
        <v>0</v>
      </c>
      <c r="K257" s="56"/>
      <c r="L257" s="53" t="s">
        <v>437</v>
      </c>
    </row>
    <row r="258" ht="30" customHeight="1" spans="1:12">
      <c r="A258" s="38" t="s">
        <v>795</v>
      </c>
      <c r="B258" s="39" t="s">
        <v>796</v>
      </c>
      <c r="C258" s="40" t="s">
        <v>797</v>
      </c>
      <c r="D258" s="40" t="s">
        <v>798</v>
      </c>
      <c r="E258" s="36" t="s">
        <v>88</v>
      </c>
      <c r="F258" s="37"/>
      <c r="G258" s="42">
        <v>102.9</v>
      </c>
      <c r="H258" s="41">
        <f t="shared" si="8"/>
        <v>102.9</v>
      </c>
      <c r="I258" s="56">
        <f t="shared" si="9"/>
        <v>0</v>
      </c>
      <c r="J258" s="54">
        <f>ROUND(H258*报价汇总表12!$C$8,2)</f>
        <v>0</v>
      </c>
      <c r="K258" s="56"/>
      <c r="L258" s="53"/>
    </row>
    <row r="259" ht="39.95" customHeight="1" spans="1:12">
      <c r="A259" s="38" t="s">
        <v>799</v>
      </c>
      <c r="B259" s="39" t="s">
        <v>800</v>
      </c>
      <c r="C259" s="40" t="s">
        <v>801</v>
      </c>
      <c r="D259" s="40" t="s">
        <v>802</v>
      </c>
      <c r="E259" s="36" t="s">
        <v>88</v>
      </c>
      <c r="F259" s="37"/>
      <c r="G259" s="42">
        <v>179.923334404061</v>
      </c>
      <c r="H259" s="41">
        <f t="shared" si="8"/>
        <v>179.92</v>
      </c>
      <c r="I259" s="56">
        <f t="shared" si="9"/>
        <v>0</v>
      </c>
      <c r="J259" s="54">
        <f>ROUND(H259*报价汇总表12!$C$8,2)</f>
        <v>0</v>
      </c>
      <c r="K259" s="56"/>
      <c r="L259" s="53" t="s">
        <v>803</v>
      </c>
    </row>
    <row r="260" ht="39.95" customHeight="1" spans="1:12">
      <c r="A260" s="38" t="s">
        <v>804</v>
      </c>
      <c r="B260" s="39" t="s">
        <v>805</v>
      </c>
      <c r="C260" s="40" t="s">
        <v>806</v>
      </c>
      <c r="D260" s="40" t="s">
        <v>802</v>
      </c>
      <c r="E260" s="36" t="s">
        <v>88</v>
      </c>
      <c r="F260" s="37"/>
      <c r="G260" s="42">
        <v>693.154615282</v>
      </c>
      <c r="H260" s="41">
        <f t="shared" si="8"/>
        <v>693.15</v>
      </c>
      <c r="I260" s="56">
        <f t="shared" si="9"/>
        <v>0</v>
      </c>
      <c r="J260" s="54">
        <f>ROUND(H260*报价汇总表12!$C$8,2)</f>
        <v>0</v>
      </c>
      <c r="K260" s="56"/>
      <c r="L260" s="53" t="s">
        <v>803</v>
      </c>
    </row>
    <row r="261" ht="30" customHeight="1" spans="1:12">
      <c r="A261" s="38" t="s">
        <v>807</v>
      </c>
      <c r="B261" s="39" t="s">
        <v>808</v>
      </c>
      <c r="C261" s="40" t="s">
        <v>809</v>
      </c>
      <c r="D261" s="40" t="s">
        <v>810</v>
      </c>
      <c r="E261" s="36" t="s">
        <v>57</v>
      </c>
      <c r="F261" s="37"/>
      <c r="G261" s="42">
        <v>14.85001796</v>
      </c>
      <c r="H261" s="41">
        <f t="shared" si="8"/>
        <v>14.85</v>
      </c>
      <c r="I261" s="56">
        <f t="shared" si="9"/>
        <v>0</v>
      </c>
      <c r="J261" s="54">
        <f>ROUND(H261*报价汇总表12!$C$8,2)</f>
        <v>0</v>
      </c>
      <c r="K261" s="56"/>
      <c r="L261" s="53" t="s">
        <v>614</v>
      </c>
    </row>
    <row r="262" ht="30" customHeight="1" spans="1:12">
      <c r="A262" s="38" t="s">
        <v>811</v>
      </c>
      <c r="B262" s="39" t="s">
        <v>812</v>
      </c>
      <c r="C262" s="40" t="s">
        <v>813</v>
      </c>
      <c r="D262" s="40" t="s">
        <v>810</v>
      </c>
      <c r="E262" s="36" t="s">
        <v>57</v>
      </c>
      <c r="F262" s="37">
        <v>88.5</v>
      </c>
      <c r="G262" s="42">
        <v>14.8521154320001</v>
      </c>
      <c r="H262" s="41">
        <f t="shared" si="8"/>
        <v>14.85</v>
      </c>
      <c r="I262" s="56">
        <f t="shared" si="9"/>
        <v>1314</v>
      </c>
      <c r="J262" s="57"/>
      <c r="K262" s="56">
        <f>ROUND(F262*J262,0)</f>
        <v>0</v>
      </c>
      <c r="L262" s="53" t="s">
        <v>814</v>
      </c>
    </row>
    <row r="263" ht="69.95" customHeight="1" spans="1:12">
      <c r="A263" s="38" t="s">
        <v>815</v>
      </c>
      <c r="B263" s="39" t="s">
        <v>816</v>
      </c>
      <c r="C263" s="40" t="s">
        <v>817</v>
      </c>
      <c r="D263" s="40" t="s">
        <v>810</v>
      </c>
      <c r="E263" s="36" t="s">
        <v>57</v>
      </c>
      <c r="F263" s="37"/>
      <c r="G263" s="42">
        <v>43.181188864</v>
      </c>
      <c r="H263" s="41">
        <f>ROUND(G263,2)</f>
        <v>43.18</v>
      </c>
      <c r="I263" s="56">
        <f t="shared" ref="I263" si="12">ROUND(F263*H263,0)</f>
        <v>0</v>
      </c>
      <c r="J263" s="54">
        <f>ROUND(H263*报价汇总表12!$C$8,2)</f>
        <v>0</v>
      </c>
      <c r="K263" s="56"/>
      <c r="L263" s="53" t="s">
        <v>706</v>
      </c>
    </row>
    <row r="264" s="6" customFormat="1" ht="20.1" customHeight="1" spans="1:12">
      <c r="A264" s="59"/>
      <c r="B264" s="60" t="s">
        <v>818</v>
      </c>
      <c r="C264" s="61"/>
      <c r="D264" s="61"/>
      <c r="E264" s="62"/>
      <c r="F264" s="63"/>
      <c r="G264" s="62"/>
      <c r="H264" s="62"/>
      <c r="I264" s="64">
        <f>SUM(I5:I263)</f>
        <v>2491542</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12 J29 J36 J40 J48 J52 J57 J61 J73 J74 J103 J104 J107 J129 J130 J131 J140 J159 J176 J187 J198 J207 J210 J262 J263 J9:J11 J13:J14 J15:J16 J17:J20 J21:J22 J23:J28 J30:J35 J37:J39 J41:J42 J43:J45 J46:J47 J49:J51 J53:J56 J58:J60 J62:J64 J65:J69 J70:J72 J75:J89 J90:J100 J101:J102 J105:J106 J108:J111 J112:J115 J116:J121 J122:J126 J127:J128 J132:J135 J136:J137 J138:J139 J141:J144 J145:J158 J160:J163 J164:J165 J166:J170 J171:J175 J177:J179 J180:J184 J185:J186 J188:J190 J191:J192 J193:J197 J199:J200 J201:J204 J205:J206 J208:J209 J211:J216 J217:J219 J220:J222 J223:J226 J227:J233 J234:J236 J237:J240 J241:J261">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H4" sqref="H4"/>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833</v>
      </c>
      <c r="B2" s="70"/>
      <c r="C2" s="70"/>
      <c r="D2" s="70"/>
      <c r="E2" s="70"/>
    </row>
    <row r="3" ht="39.95" customHeight="1" spans="1:5">
      <c r="A3" s="71" t="s">
        <v>7</v>
      </c>
      <c r="B3" s="72" t="s">
        <v>8</v>
      </c>
      <c r="C3" s="73" t="s">
        <v>9</v>
      </c>
      <c r="D3" s="74" t="s">
        <v>10</v>
      </c>
      <c r="E3" s="75" t="s">
        <v>11</v>
      </c>
    </row>
    <row r="4" ht="39.95" customHeight="1" spans="1:5">
      <c r="A4" s="76">
        <v>1</v>
      </c>
      <c r="B4" s="77" t="s">
        <v>12</v>
      </c>
      <c r="C4" s="78">
        <f>'13-株洲 '!I264</f>
        <v>5322046</v>
      </c>
      <c r="D4" s="78">
        <f>'13-株洲 '!K264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5322046</v>
      </c>
      <c r="D7" s="83">
        <f>SUM(D4:D6)</f>
        <v>0</v>
      </c>
      <c r="E7" s="84"/>
    </row>
    <row r="8" ht="39.95" customHeight="1" spans="1:5">
      <c r="A8" s="85"/>
      <c r="B8" s="86" t="s">
        <v>14</v>
      </c>
      <c r="C8" s="87">
        <f>D7/C7</f>
        <v>0</v>
      </c>
      <c r="D8" s="88"/>
      <c r="E8" s="89"/>
    </row>
  </sheetData>
  <sheetProtection password="CF7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8" activePane="bottomLeft" state="frozen"/>
      <selection/>
      <selection pane="bottomLeft" activeCell="J26" sqref="J26"/>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834</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0</v>
      </c>
      <c r="G7" s="42">
        <v>22.49</v>
      </c>
      <c r="H7" s="41">
        <f t="shared" ref="H7:H70" si="0">ROUND(G7,2)</f>
        <v>22.49</v>
      </c>
      <c r="I7" s="56">
        <f t="shared" ref="I7:I70" si="1">ROUND(F7*H7,0)</f>
        <v>0</v>
      </c>
      <c r="J7" s="54">
        <f>ROUND(H7*报价汇总表13!$C$8,2)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ROUND(H8*报价汇总表13!$C$8,2)</f>
        <v>0</v>
      </c>
      <c r="K8" s="56"/>
      <c r="L8" s="53"/>
    </row>
    <row r="9" ht="60" customHeight="1" spans="1:12">
      <c r="A9" s="38" t="s">
        <v>45</v>
      </c>
      <c r="B9" s="39" t="s">
        <v>46</v>
      </c>
      <c r="C9" s="40" t="s">
        <v>47</v>
      </c>
      <c r="D9" s="40" t="s">
        <v>48</v>
      </c>
      <c r="E9" s="36" t="s">
        <v>41</v>
      </c>
      <c r="F9" s="37">
        <v>1000</v>
      </c>
      <c r="G9" s="42">
        <v>2.27</v>
      </c>
      <c r="H9" s="41">
        <f t="shared" si="0"/>
        <v>2.27</v>
      </c>
      <c r="I9" s="56">
        <f t="shared" si="1"/>
        <v>2270</v>
      </c>
      <c r="J9" s="57"/>
      <c r="K9" s="56">
        <f t="shared" ref="K7:K70" si="2">ROUND(F9*J9,0)</f>
        <v>0</v>
      </c>
      <c r="L9" s="53"/>
    </row>
    <row r="10" ht="50.1" customHeight="1" spans="1:12">
      <c r="A10" s="38" t="s">
        <v>49</v>
      </c>
      <c r="B10" s="39" t="s">
        <v>50</v>
      </c>
      <c r="C10" s="40" t="s">
        <v>51</v>
      </c>
      <c r="D10" s="40" t="s">
        <v>52</v>
      </c>
      <c r="E10" s="36" t="s">
        <v>41</v>
      </c>
      <c r="F10" s="37">
        <v>1100</v>
      </c>
      <c r="G10" s="42">
        <v>3.04</v>
      </c>
      <c r="H10" s="41">
        <f t="shared" si="0"/>
        <v>3.04</v>
      </c>
      <c r="I10" s="56">
        <f t="shared" si="1"/>
        <v>3344</v>
      </c>
      <c r="J10" s="57"/>
      <c r="K10" s="56">
        <f t="shared" si="2"/>
        <v>0</v>
      </c>
      <c r="L10" s="53"/>
    </row>
    <row r="11" ht="50.1" customHeight="1" spans="1:12">
      <c r="A11" s="38" t="s">
        <v>53</v>
      </c>
      <c r="B11" s="39" t="s">
        <v>54</v>
      </c>
      <c r="C11" s="40" t="s">
        <v>55</v>
      </c>
      <c r="D11" s="40" t="s">
        <v>56</v>
      </c>
      <c r="E11" s="36" t="s">
        <v>57</v>
      </c>
      <c r="F11" s="37">
        <v>1000</v>
      </c>
      <c r="G11" s="42">
        <v>5.38</v>
      </c>
      <c r="H11" s="41">
        <f t="shared" si="0"/>
        <v>5.38</v>
      </c>
      <c r="I11" s="56">
        <f t="shared" si="1"/>
        <v>5380</v>
      </c>
      <c r="J11" s="57"/>
      <c r="K11" s="56">
        <f t="shared" si="2"/>
        <v>0</v>
      </c>
      <c r="L11" s="53"/>
    </row>
    <row r="12" ht="20.1" customHeight="1" spans="1:12">
      <c r="A12" s="38" t="s">
        <v>58</v>
      </c>
      <c r="B12" s="39" t="s">
        <v>59</v>
      </c>
      <c r="C12" s="40" t="s">
        <v>60</v>
      </c>
      <c r="D12" s="40"/>
      <c r="E12" s="36" t="s">
        <v>33</v>
      </c>
      <c r="F12" s="37"/>
      <c r="G12" s="42">
        <v>0</v>
      </c>
      <c r="H12" s="41">
        <f t="shared" si="0"/>
        <v>0</v>
      </c>
      <c r="I12" s="56">
        <f t="shared" si="1"/>
        <v>0</v>
      </c>
      <c r="J12" s="54">
        <f>ROUND(H12*报价汇总表13!$C$8,2)</f>
        <v>0</v>
      </c>
      <c r="K12" s="56"/>
      <c r="L12" s="53"/>
    </row>
    <row r="13" ht="39.95" customHeight="1" spans="1:12">
      <c r="A13" s="38" t="s">
        <v>61</v>
      </c>
      <c r="B13" s="39" t="s">
        <v>62</v>
      </c>
      <c r="C13" s="40" t="s">
        <v>63</v>
      </c>
      <c r="D13" s="40" t="s">
        <v>64</v>
      </c>
      <c r="E13" s="36" t="s">
        <v>65</v>
      </c>
      <c r="F13" s="37">
        <v>400</v>
      </c>
      <c r="G13" s="42">
        <v>34.63</v>
      </c>
      <c r="H13" s="41">
        <f t="shared" si="0"/>
        <v>34.63</v>
      </c>
      <c r="I13" s="56">
        <f t="shared" si="1"/>
        <v>13852</v>
      </c>
      <c r="J13" s="57"/>
      <c r="K13" s="56">
        <f t="shared" si="2"/>
        <v>0</v>
      </c>
      <c r="L13" s="53"/>
    </row>
    <row r="14" ht="30" customHeight="1" spans="1:12">
      <c r="A14" s="38" t="s">
        <v>66</v>
      </c>
      <c r="B14" s="39" t="s">
        <v>67</v>
      </c>
      <c r="C14" s="40" t="s">
        <v>68</v>
      </c>
      <c r="D14" s="40" t="s">
        <v>64</v>
      </c>
      <c r="E14" s="36" t="s">
        <v>41</v>
      </c>
      <c r="F14" s="37">
        <v>400</v>
      </c>
      <c r="G14" s="42">
        <v>0.72</v>
      </c>
      <c r="H14" s="41">
        <f t="shared" si="0"/>
        <v>0.72</v>
      </c>
      <c r="I14" s="56">
        <f t="shared" si="1"/>
        <v>288</v>
      </c>
      <c r="J14" s="57"/>
      <c r="K14" s="56">
        <f t="shared" si="2"/>
        <v>0</v>
      </c>
      <c r="L14" s="53"/>
    </row>
    <row r="15" ht="30" customHeight="1" spans="1:12">
      <c r="A15" s="38" t="s">
        <v>69</v>
      </c>
      <c r="B15" s="39" t="s">
        <v>70</v>
      </c>
      <c r="C15" s="40" t="s">
        <v>71</v>
      </c>
      <c r="D15" s="40"/>
      <c r="E15" s="36" t="s">
        <v>33</v>
      </c>
      <c r="F15" s="37"/>
      <c r="G15" s="42">
        <v>0</v>
      </c>
      <c r="H15" s="41">
        <f t="shared" si="0"/>
        <v>0</v>
      </c>
      <c r="I15" s="56">
        <f t="shared" si="1"/>
        <v>0</v>
      </c>
      <c r="J15" s="54">
        <f>ROUND(H15*报价汇总表13!$C$8,2)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ROUND(H16*报价汇总表13!$C$8,2)</f>
        <v>0</v>
      </c>
      <c r="K16" s="56"/>
      <c r="L16" s="53"/>
    </row>
    <row r="17" ht="39.95" customHeight="1" spans="1:12">
      <c r="A17" s="38" t="s">
        <v>45</v>
      </c>
      <c r="B17" s="39" t="s">
        <v>75</v>
      </c>
      <c r="C17" s="40" t="s">
        <v>76</v>
      </c>
      <c r="D17" s="40" t="s">
        <v>77</v>
      </c>
      <c r="E17" s="36" t="s">
        <v>41</v>
      </c>
      <c r="F17" s="37">
        <v>200</v>
      </c>
      <c r="G17" s="42">
        <v>23.45</v>
      </c>
      <c r="H17" s="41">
        <f t="shared" si="0"/>
        <v>23.45</v>
      </c>
      <c r="I17" s="56">
        <f t="shared" si="1"/>
        <v>4690</v>
      </c>
      <c r="J17" s="57"/>
      <c r="K17" s="56">
        <f t="shared" si="2"/>
        <v>0</v>
      </c>
      <c r="L17" s="53"/>
    </row>
    <row r="18" ht="39.95" customHeight="1" spans="1:12">
      <c r="A18" s="38" t="s">
        <v>49</v>
      </c>
      <c r="B18" s="39" t="s">
        <v>78</v>
      </c>
      <c r="C18" s="40" t="s">
        <v>79</v>
      </c>
      <c r="D18" s="40" t="s">
        <v>77</v>
      </c>
      <c r="E18" s="36" t="s">
        <v>41</v>
      </c>
      <c r="F18" s="37">
        <v>200</v>
      </c>
      <c r="G18" s="42">
        <v>10.18</v>
      </c>
      <c r="H18" s="41">
        <f t="shared" si="0"/>
        <v>10.18</v>
      </c>
      <c r="I18" s="56">
        <f t="shared" si="1"/>
        <v>2036</v>
      </c>
      <c r="J18" s="57"/>
      <c r="K18" s="56">
        <f t="shared" si="2"/>
        <v>0</v>
      </c>
      <c r="L18" s="53"/>
    </row>
    <row r="19" ht="30" customHeight="1" spans="1:12">
      <c r="A19" s="38" t="s">
        <v>80</v>
      </c>
      <c r="B19" s="39" t="s">
        <v>81</v>
      </c>
      <c r="C19" s="40" t="s">
        <v>82</v>
      </c>
      <c r="D19" s="40" t="s">
        <v>83</v>
      </c>
      <c r="E19" s="36" t="s">
        <v>41</v>
      </c>
      <c r="F19" s="37">
        <v>100</v>
      </c>
      <c r="G19" s="42">
        <v>12.38</v>
      </c>
      <c r="H19" s="41">
        <f t="shared" si="0"/>
        <v>12.38</v>
      </c>
      <c r="I19" s="56">
        <f t="shared" si="1"/>
        <v>1238</v>
      </c>
      <c r="J19" s="57"/>
      <c r="K19" s="56">
        <f t="shared" si="2"/>
        <v>0</v>
      </c>
      <c r="L19" s="53"/>
    </row>
    <row r="20" ht="20.1" customHeight="1" spans="1:12">
      <c r="A20" s="38" t="s">
        <v>84</v>
      </c>
      <c r="B20" s="39" t="s">
        <v>85</v>
      </c>
      <c r="C20" s="40" t="s">
        <v>86</v>
      </c>
      <c r="D20" s="40" t="s">
        <v>87</v>
      </c>
      <c r="E20" s="36" t="s">
        <v>88</v>
      </c>
      <c r="F20" s="37">
        <v>100</v>
      </c>
      <c r="G20" s="42">
        <v>5.69</v>
      </c>
      <c r="H20" s="41">
        <f t="shared" si="0"/>
        <v>5.69</v>
      </c>
      <c r="I20" s="56">
        <f t="shared" si="1"/>
        <v>569</v>
      </c>
      <c r="J20" s="57"/>
      <c r="K20" s="56">
        <f t="shared" si="2"/>
        <v>0</v>
      </c>
      <c r="L20" s="53"/>
    </row>
    <row r="21" ht="60" customHeight="1" spans="1:12">
      <c r="A21" s="38" t="s">
        <v>89</v>
      </c>
      <c r="B21" s="39" t="s">
        <v>90</v>
      </c>
      <c r="C21" s="40" t="s">
        <v>91</v>
      </c>
      <c r="D21" s="40" t="s">
        <v>92</v>
      </c>
      <c r="E21" s="36" t="s">
        <v>57</v>
      </c>
      <c r="F21" s="37">
        <v>0</v>
      </c>
      <c r="G21" s="42">
        <v>431</v>
      </c>
      <c r="H21" s="41">
        <f t="shared" si="0"/>
        <v>431</v>
      </c>
      <c r="I21" s="56">
        <f t="shared" si="1"/>
        <v>0</v>
      </c>
      <c r="J21" s="54">
        <f>ROUND(H21*报价汇总表13!$C$8,2)</f>
        <v>0</v>
      </c>
      <c r="K21" s="56"/>
      <c r="L21" s="53"/>
    </row>
    <row r="22" ht="39.95" customHeight="1" spans="1:12">
      <c r="A22" s="38" t="s">
        <v>93</v>
      </c>
      <c r="B22" s="39" t="s">
        <v>94</v>
      </c>
      <c r="C22" s="40" t="s">
        <v>95</v>
      </c>
      <c r="D22" s="40" t="s">
        <v>96</v>
      </c>
      <c r="E22" s="36" t="s">
        <v>57</v>
      </c>
      <c r="F22" s="37">
        <v>0</v>
      </c>
      <c r="G22" s="42">
        <v>251.7960344</v>
      </c>
      <c r="H22" s="41">
        <f t="shared" si="0"/>
        <v>251.8</v>
      </c>
      <c r="I22" s="56">
        <f t="shared" si="1"/>
        <v>0</v>
      </c>
      <c r="J22" s="54">
        <f>ROUND(H22*报价汇总表13!$C$8,2)</f>
        <v>0</v>
      </c>
      <c r="K22" s="56"/>
      <c r="L22" s="53" t="s">
        <v>97</v>
      </c>
    </row>
    <row r="23" ht="20.1" customHeight="1" spans="1:12">
      <c r="A23" s="38" t="s">
        <v>98</v>
      </c>
      <c r="B23" s="39" t="s">
        <v>99</v>
      </c>
      <c r="C23" s="40" t="s">
        <v>100</v>
      </c>
      <c r="D23" s="40" t="s">
        <v>100</v>
      </c>
      <c r="E23" s="36" t="s">
        <v>101</v>
      </c>
      <c r="F23" s="37">
        <v>0</v>
      </c>
      <c r="G23" s="42">
        <v>4.72</v>
      </c>
      <c r="H23" s="41">
        <f t="shared" si="0"/>
        <v>4.72</v>
      </c>
      <c r="I23" s="56">
        <f t="shared" si="1"/>
        <v>0</v>
      </c>
      <c r="J23" s="54">
        <f>ROUND(H23*报价汇总表13!$C$8,2)</f>
        <v>0</v>
      </c>
      <c r="K23" s="56"/>
      <c r="L23" s="53"/>
    </row>
    <row r="24" ht="30" customHeight="1" spans="1:12">
      <c r="A24" s="38" t="s">
        <v>102</v>
      </c>
      <c r="B24" s="39" t="s">
        <v>103</v>
      </c>
      <c r="C24" s="40" t="s">
        <v>104</v>
      </c>
      <c r="D24" s="40" t="s">
        <v>105</v>
      </c>
      <c r="E24" s="36" t="s">
        <v>57</v>
      </c>
      <c r="F24" s="37">
        <v>0</v>
      </c>
      <c r="G24" s="42">
        <v>81.0807008455</v>
      </c>
      <c r="H24" s="41">
        <f t="shared" si="0"/>
        <v>81.08</v>
      </c>
      <c r="I24" s="56">
        <f t="shared" si="1"/>
        <v>0</v>
      </c>
      <c r="J24" s="54">
        <f>ROUND(H24*报价汇总表13!$C$8,2)</f>
        <v>0</v>
      </c>
      <c r="K24" s="56"/>
      <c r="L24" s="53" t="s">
        <v>106</v>
      </c>
    </row>
    <row r="25" ht="20.1" customHeight="1" spans="1:12">
      <c r="A25" s="38" t="s">
        <v>107</v>
      </c>
      <c r="B25" s="39" t="s">
        <v>108</v>
      </c>
      <c r="C25" s="40" t="s">
        <v>109</v>
      </c>
      <c r="D25" s="40" t="s">
        <v>109</v>
      </c>
      <c r="E25" s="36" t="s">
        <v>57</v>
      </c>
      <c r="F25" s="37">
        <v>0</v>
      </c>
      <c r="G25" s="42">
        <v>358.549</v>
      </c>
      <c r="H25" s="41">
        <f t="shared" si="0"/>
        <v>358.55</v>
      </c>
      <c r="I25" s="56">
        <f t="shared" si="1"/>
        <v>0</v>
      </c>
      <c r="J25" s="54">
        <f>ROUND(H25*报价汇总表13!$C$8,2)</f>
        <v>0</v>
      </c>
      <c r="K25" s="56"/>
      <c r="L25" s="53"/>
    </row>
    <row r="26" ht="30" customHeight="1" spans="1:12">
      <c r="A26" s="38" t="s">
        <v>110</v>
      </c>
      <c r="B26" s="39" t="s">
        <v>111</v>
      </c>
      <c r="C26" s="40" t="s">
        <v>112</v>
      </c>
      <c r="D26" s="40" t="s">
        <v>105</v>
      </c>
      <c r="E26" s="36" t="s">
        <v>57</v>
      </c>
      <c r="F26" s="37">
        <v>100</v>
      </c>
      <c r="G26" s="42">
        <v>81.0781864225</v>
      </c>
      <c r="H26" s="41">
        <f t="shared" si="0"/>
        <v>81.08</v>
      </c>
      <c r="I26" s="56">
        <f t="shared" si="1"/>
        <v>8108</v>
      </c>
      <c r="J26" s="57"/>
      <c r="K26" s="56">
        <f t="shared" si="2"/>
        <v>0</v>
      </c>
      <c r="L26" s="53" t="s">
        <v>113</v>
      </c>
    </row>
    <row r="27" ht="30" customHeight="1" spans="1:12">
      <c r="A27" s="38" t="s">
        <v>114</v>
      </c>
      <c r="B27" s="39" t="s">
        <v>115</v>
      </c>
      <c r="C27" s="40" t="s">
        <v>116</v>
      </c>
      <c r="D27" s="40" t="s">
        <v>105</v>
      </c>
      <c r="E27" s="36" t="s">
        <v>57</v>
      </c>
      <c r="F27" s="37">
        <v>214</v>
      </c>
      <c r="G27" s="42">
        <v>81.079659565</v>
      </c>
      <c r="H27" s="41">
        <f t="shared" si="0"/>
        <v>81.08</v>
      </c>
      <c r="I27" s="56">
        <f t="shared" si="1"/>
        <v>17351</v>
      </c>
      <c r="J27" s="57"/>
      <c r="K27" s="56">
        <f t="shared" si="2"/>
        <v>0</v>
      </c>
      <c r="L27" s="53" t="s">
        <v>117</v>
      </c>
    </row>
    <row r="28" ht="30" customHeight="1" spans="1:12">
      <c r="A28" s="38" t="s">
        <v>118</v>
      </c>
      <c r="B28" s="39" t="s">
        <v>119</v>
      </c>
      <c r="C28" s="40" t="s">
        <v>120</v>
      </c>
      <c r="D28" s="40" t="s">
        <v>105</v>
      </c>
      <c r="E28" s="36" t="s">
        <v>57</v>
      </c>
      <c r="F28" s="37">
        <v>100</v>
      </c>
      <c r="G28" s="42">
        <v>81.0794313011</v>
      </c>
      <c r="H28" s="41">
        <f t="shared" si="0"/>
        <v>81.08</v>
      </c>
      <c r="I28" s="56">
        <f t="shared" si="1"/>
        <v>8108</v>
      </c>
      <c r="J28" s="57"/>
      <c r="K28" s="56">
        <f t="shared" si="2"/>
        <v>0</v>
      </c>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ROUND(H29*报价汇总表13!$C$8,2)</f>
        <v>0</v>
      </c>
      <c r="K29" s="56"/>
      <c r="L29" s="53"/>
    </row>
    <row r="30" ht="39.95" customHeight="1" spans="1:12">
      <c r="A30" s="38" t="s">
        <v>125</v>
      </c>
      <c r="B30" s="39" t="s">
        <v>126</v>
      </c>
      <c r="C30" s="40" t="s">
        <v>127</v>
      </c>
      <c r="D30" s="40" t="s">
        <v>128</v>
      </c>
      <c r="E30" s="36" t="s">
        <v>57</v>
      </c>
      <c r="F30" s="37">
        <v>10</v>
      </c>
      <c r="G30" s="42">
        <v>313.57</v>
      </c>
      <c r="H30" s="41">
        <f t="shared" si="0"/>
        <v>313.57</v>
      </c>
      <c r="I30" s="56">
        <f t="shared" si="1"/>
        <v>3136</v>
      </c>
      <c r="J30" s="57"/>
      <c r="K30" s="56">
        <f t="shared" si="2"/>
        <v>0</v>
      </c>
      <c r="L30" s="53"/>
    </row>
    <row r="31" ht="39.95" customHeight="1" spans="1:12">
      <c r="A31" s="38" t="s">
        <v>129</v>
      </c>
      <c r="B31" s="39" t="s">
        <v>130</v>
      </c>
      <c r="C31" s="40" t="s">
        <v>131</v>
      </c>
      <c r="D31" s="40" t="s">
        <v>128</v>
      </c>
      <c r="E31" s="36" t="s">
        <v>57</v>
      </c>
      <c r="F31" s="37">
        <v>10</v>
      </c>
      <c r="G31" s="42">
        <v>321.19</v>
      </c>
      <c r="H31" s="41">
        <f t="shared" si="0"/>
        <v>321.19</v>
      </c>
      <c r="I31" s="56">
        <f t="shared" si="1"/>
        <v>3212</v>
      </c>
      <c r="J31" s="57"/>
      <c r="K31" s="56">
        <f t="shared" si="2"/>
        <v>0</v>
      </c>
      <c r="L31" s="53"/>
    </row>
    <row r="32" ht="39.95" customHeight="1" spans="1:12">
      <c r="A32" s="38" t="s">
        <v>132</v>
      </c>
      <c r="B32" s="39" t="s">
        <v>133</v>
      </c>
      <c r="C32" s="40" t="s">
        <v>134</v>
      </c>
      <c r="D32" s="40" t="s">
        <v>128</v>
      </c>
      <c r="E32" s="36" t="s">
        <v>57</v>
      </c>
      <c r="F32" s="37">
        <v>10</v>
      </c>
      <c r="G32" s="42">
        <v>413.14</v>
      </c>
      <c r="H32" s="41">
        <f t="shared" si="0"/>
        <v>413.14</v>
      </c>
      <c r="I32" s="56">
        <f t="shared" si="1"/>
        <v>4131</v>
      </c>
      <c r="J32" s="57"/>
      <c r="K32" s="56">
        <f t="shared" si="2"/>
        <v>0</v>
      </c>
      <c r="L32" s="53"/>
    </row>
    <row r="33" ht="30" customHeight="1" spans="1:12">
      <c r="A33" s="38" t="s">
        <v>135</v>
      </c>
      <c r="B33" s="39" t="s">
        <v>136</v>
      </c>
      <c r="C33" s="40" t="s">
        <v>137</v>
      </c>
      <c r="D33" s="40" t="s">
        <v>138</v>
      </c>
      <c r="E33" s="36" t="s">
        <v>57</v>
      </c>
      <c r="F33" s="37">
        <v>10</v>
      </c>
      <c r="G33" s="42">
        <v>111.57</v>
      </c>
      <c r="H33" s="41">
        <f t="shared" si="0"/>
        <v>111.57</v>
      </c>
      <c r="I33" s="56">
        <f t="shared" si="1"/>
        <v>1116</v>
      </c>
      <c r="J33" s="57"/>
      <c r="K33" s="56">
        <f t="shared" si="2"/>
        <v>0</v>
      </c>
      <c r="L33" s="53"/>
    </row>
    <row r="34" ht="30" customHeight="1" spans="1:12">
      <c r="A34" s="38" t="s">
        <v>139</v>
      </c>
      <c r="B34" s="39" t="s">
        <v>140</v>
      </c>
      <c r="C34" s="40" t="s">
        <v>141</v>
      </c>
      <c r="D34" s="40" t="s">
        <v>138</v>
      </c>
      <c r="E34" s="36" t="s">
        <v>57</v>
      </c>
      <c r="F34" s="37">
        <v>10</v>
      </c>
      <c r="G34" s="42">
        <v>140.48</v>
      </c>
      <c r="H34" s="41">
        <f t="shared" si="0"/>
        <v>140.48</v>
      </c>
      <c r="I34" s="56">
        <f t="shared" si="1"/>
        <v>1405</v>
      </c>
      <c r="J34" s="57"/>
      <c r="K34" s="56">
        <f t="shared" si="2"/>
        <v>0</v>
      </c>
      <c r="L34" s="53"/>
    </row>
    <row r="35" ht="39.95" customHeight="1" spans="1:12">
      <c r="A35" s="38" t="s">
        <v>142</v>
      </c>
      <c r="B35" s="39" t="s">
        <v>143</v>
      </c>
      <c r="C35" s="40" t="s">
        <v>144</v>
      </c>
      <c r="D35" s="40" t="s">
        <v>145</v>
      </c>
      <c r="E35" s="36" t="s">
        <v>57</v>
      </c>
      <c r="F35" s="37">
        <v>0</v>
      </c>
      <c r="G35" s="42">
        <v>202.87266845</v>
      </c>
      <c r="H35" s="41">
        <f t="shared" si="0"/>
        <v>202.87</v>
      </c>
      <c r="I35" s="56">
        <f t="shared" si="1"/>
        <v>0</v>
      </c>
      <c r="J35" s="54">
        <f>ROUND(H35*报价汇总表13!$C$8,2)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ROUND(H36*报价汇总表13!$C$8,2)</f>
        <v>0</v>
      </c>
      <c r="K36" s="56"/>
      <c r="L36" s="53"/>
    </row>
    <row r="37" ht="39.95" customHeight="1" spans="1:12">
      <c r="A37" s="38" t="s">
        <v>150</v>
      </c>
      <c r="B37" s="39" t="s">
        <v>151</v>
      </c>
      <c r="C37" s="40" t="s">
        <v>152</v>
      </c>
      <c r="D37" s="40" t="s">
        <v>153</v>
      </c>
      <c r="E37" s="36" t="s">
        <v>57</v>
      </c>
      <c r="F37" s="37">
        <v>10</v>
      </c>
      <c r="G37" s="42">
        <v>223.52</v>
      </c>
      <c r="H37" s="41">
        <f t="shared" si="0"/>
        <v>223.52</v>
      </c>
      <c r="I37" s="56">
        <f t="shared" si="1"/>
        <v>2235</v>
      </c>
      <c r="J37" s="57"/>
      <c r="K37" s="56">
        <f t="shared" si="2"/>
        <v>0</v>
      </c>
      <c r="L37" s="53"/>
    </row>
    <row r="38" ht="39.95" customHeight="1" spans="1:12">
      <c r="A38" s="38" t="s">
        <v>154</v>
      </c>
      <c r="B38" s="39" t="s">
        <v>155</v>
      </c>
      <c r="C38" s="40" t="s">
        <v>156</v>
      </c>
      <c r="D38" s="40" t="s">
        <v>153</v>
      </c>
      <c r="E38" s="36" t="s">
        <v>57</v>
      </c>
      <c r="F38" s="37">
        <v>10</v>
      </c>
      <c r="G38" s="42">
        <v>155.66</v>
      </c>
      <c r="H38" s="41">
        <f t="shared" si="0"/>
        <v>155.66</v>
      </c>
      <c r="I38" s="56">
        <f t="shared" si="1"/>
        <v>1557</v>
      </c>
      <c r="J38" s="57"/>
      <c r="K38" s="56">
        <f t="shared" si="2"/>
        <v>0</v>
      </c>
      <c r="L38" s="53"/>
    </row>
    <row r="39" ht="39.95" customHeight="1" spans="1:12">
      <c r="A39" s="38" t="s">
        <v>157</v>
      </c>
      <c r="B39" s="39" t="s">
        <v>158</v>
      </c>
      <c r="C39" s="40" t="s">
        <v>159</v>
      </c>
      <c r="D39" s="40" t="s">
        <v>153</v>
      </c>
      <c r="E39" s="36" t="s">
        <v>57</v>
      </c>
      <c r="F39" s="37">
        <v>150</v>
      </c>
      <c r="G39" s="42">
        <v>63.68</v>
      </c>
      <c r="H39" s="41">
        <f t="shared" si="0"/>
        <v>63.68</v>
      </c>
      <c r="I39" s="56">
        <f t="shared" si="1"/>
        <v>9552</v>
      </c>
      <c r="J39" s="57"/>
      <c r="K39" s="56">
        <f t="shared" si="2"/>
        <v>0</v>
      </c>
      <c r="L39" s="53"/>
    </row>
    <row r="40" ht="69.95" customHeight="1" spans="1:12">
      <c r="A40" s="38" t="s">
        <v>160</v>
      </c>
      <c r="B40" s="39" t="s">
        <v>161</v>
      </c>
      <c r="C40" s="40" t="s">
        <v>162</v>
      </c>
      <c r="D40" s="40" t="s">
        <v>163</v>
      </c>
      <c r="E40" s="36" t="s">
        <v>88</v>
      </c>
      <c r="F40" s="37">
        <v>20</v>
      </c>
      <c r="G40" s="42">
        <v>3.99</v>
      </c>
      <c r="H40" s="41">
        <f t="shared" si="0"/>
        <v>3.99</v>
      </c>
      <c r="I40" s="56">
        <f t="shared" si="1"/>
        <v>80</v>
      </c>
      <c r="J40" s="57"/>
      <c r="K40" s="56">
        <f t="shared" si="2"/>
        <v>0</v>
      </c>
      <c r="L40" s="53"/>
    </row>
    <row r="41" ht="39.95" customHeight="1" spans="1:12">
      <c r="A41" s="38" t="s">
        <v>164</v>
      </c>
      <c r="B41" s="39" t="s">
        <v>165</v>
      </c>
      <c r="C41" s="40" t="s">
        <v>166</v>
      </c>
      <c r="D41" s="40" t="s">
        <v>167</v>
      </c>
      <c r="E41" s="36" t="s">
        <v>168</v>
      </c>
      <c r="F41" s="37">
        <v>100</v>
      </c>
      <c r="G41" s="42">
        <v>1.7</v>
      </c>
      <c r="H41" s="41">
        <f t="shared" si="0"/>
        <v>1.7</v>
      </c>
      <c r="I41" s="56">
        <f t="shared" si="1"/>
        <v>170</v>
      </c>
      <c r="J41" s="57"/>
      <c r="K41" s="56">
        <f t="shared" si="2"/>
        <v>0</v>
      </c>
      <c r="L41" s="53"/>
    </row>
    <row r="42" ht="39.95" customHeight="1" spans="1:12">
      <c r="A42" s="38" t="s">
        <v>169</v>
      </c>
      <c r="B42" s="39" t="s">
        <v>170</v>
      </c>
      <c r="C42" s="40" t="s">
        <v>171</v>
      </c>
      <c r="D42" s="40" t="s">
        <v>167</v>
      </c>
      <c r="E42" s="36" t="s">
        <v>41</v>
      </c>
      <c r="F42" s="37">
        <v>100</v>
      </c>
      <c r="G42" s="42">
        <v>30.98</v>
      </c>
      <c r="H42" s="41">
        <f t="shared" si="0"/>
        <v>30.98</v>
      </c>
      <c r="I42" s="56">
        <f t="shared" si="1"/>
        <v>3098</v>
      </c>
      <c r="J42" s="57"/>
      <c r="K42" s="56">
        <f t="shared" si="2"/>
        <v>0</v>
      </c>
      <c r="L42" s="53"/>
    </row>
    <row r="43" ht="20.1" customHeight="1" spans="1:12">
      <c r="A43" s="38" t="s">
        <v>172</v>
      </c>
      <c r="B43" s="39" t="s">
        <v>173</v>
      </c>
      <c r="C43" s="40" t="s">
        <v>174</v>
      </c>
      <c r="D43" s="40"/>
      <c r="E43" s="36" t="s">
        <v>33</v>
      </c>
      <c r="F43" s="37"/>
      <c r="G43" s="42">
        <v>0</v>
      </c>
      <c r="H43" s="41">
        <f t="shared" si="0"/>
        <v>0</v>
      </c>
      <c r="I43" s="56">
        <f t="shared" si="1"/>
        <v>0</v>
      </c>
      <c r="J43" s="54">
        <f>ROUND(H43*报价汇总表13!$C$8,2)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ROUND(H44*报价汇总表13!$C$8,2)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ROUND(H45*报价汇总表13!$C$8,2)</f>
        <v>0</v>
      </c>
      <c r="K45" s="56"/>
      <c r="L45" s="53"/>
    </row>
    <row r="46" ht="69.95" customHeight="1" spans="1:12">
      <c r="A46" s="38" t="s">
        <v>61</v>
      </c>
      <c r="B46" s="39" t="s">
        <v>180</v>
      </c>
      <c r="C46" s="40" t="s">
        <v>181</v>
      </c>
      <c r="D46" s="40" t="s">
        <v>182</v>
      </c>
      <c r="E46" s="36" t="s">
        <v>57</v>
      </c>
      <c r="F46" s="37">
        <v>900</v>
      </c>
      <c r="G46" s="42">
        <v>21.64</v>
      </c>
      <c r="H46" s="41">
        <f t="shared" si="0"/>
        <v>21.64</v>
      </c>
      <c r="I46" s="56">
        <f t="shared" si="1"/>
        <v>19476</v>
      </c>
      <c r="J46" s="57"/>
      <c r="K46" s="56">
        <f t="shared" si="2"/>
        <v>0</v>
      </c>
      <c r="L46" s="53"/>
    </row>
    <row r="47" ht="69.95" customHeight="1" spans="1:12">
      <c r="A47" s="38" t="s">
        <v>66</v>
      </c>
      <c r="B47" s="39" t="s">
        <v>183</v>
      </c>
      <c r="C47" s="40" t="s">
        <v>184</v>
      </c>
      <c r="D47" s="40" t="s">
        <v>182</v>
      </c>
      <c r="E47" s="36" t="s">
        <v>57</v>
      </c>
      <c r="F47" s="37">
        <v>45000</v>
      </c>
      <c r="G47" s="42">
        <v>7.09</v>
      </c>
      <c r="H47" s="41">
        <f t="shared" si="0"/>
        <v>7.09</v>
      </c>
      <c r="I47" s="56">
        <f t="shared" si="1"/>
        <v>319050</v>
      </c>
      <c r="J47" s="57"/>
      <c r="K47" s="56">
        <f t="shared" si="2"/>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ROUND(H48*报价汇总表13!$C$8,2)</f>
        <v>0</v>
      </c>
      <c r="K48" s="56"/>
      <c r="L48" s="53"/>
    </row>
    <row r="49" ht="80.1" customHeight="1" spans="1:12">
      <c r="A49" s="38" t="s">
        <v>61</v>
      </c>
      <c r="B49" s="39" t="s">
        <v>187</v>
      </c>
      <c r="C49" s="40" t="s">
        <v>181</v>
      </c>
      <c r="D49" s="40" t="s">
        <v>188</v>
      </c>
      <c r="E49" s="36" t="s">
        <v>57</v>
      </c>
      <c r="F49" s="37">
        <v>200</v>
      </c>
      <c r="G49" s="42">
        <v>31.2</v>
      </c>
      <c r="H49" s="41">
        <f t="shared" si="0"/>
        <v>31.2</v>
      </c>
      <c r="I49" s="56">
        <f t="shared" si="1"/>
        <v>6240</v>
      </c>
      <c r="J49" s="57"/>
      <c r="K49" s="56">
        <f t="shared" si="2"/>
        <v>0</v>
      </c>
      <c r="L49" s="53"/>
    </row>
    <row r="50" ht="80.1" customHeight="1" spans="1:12">
      <c r="A50" s="38" t="s">
        <v>66</v>
      </c>
      <c r="B50" s="39" t="s">
        <v>189</v>
      </c>
      <c r="C50" s="40" t="s">
        <v>184</v>
      </c>
      <c r="D50" s="40" t="s">
        <v>188</v>
      </c>
      <c r="E50" s="36" t="s">
        <v>57</v>
      </c>
      <c r="F50" s="37">
        <v>27308</v>
      </c>
      <c r="G50" s="42">
        <v>18.65</v>
      </c>
      <c r="H50" s="41">
        <f t="shared" si="0"/>
        <v>18.65</v>
      </c>
      <c r="I50" s="56">
        <f t="shared" si="1"/>
        <v>509294</v>
      </c>
      <c r="J50" s="57"/>
      <c r="K50" s="56">
        <f t="shared" si="2"/>
        <v>0</v>
      </c>
      <c r="L50" s="53"/>
    </row>
    <row r="51" ht="30" customHeight="1" spans="1:12">
      <c r="A51" s="38" t="s">
        <v>190</v>
      </c>
      <c r="B51" s="39" t="s">
        <v>191</v>
      </c>
      <c r="C51" s="40" t="s">
        <v>192</v>
      </c>
      <c r="D51" s="40" t="s">
        <v>193</v>
      </c>
      <c r="E51" s="36" t="s">
        <v>57</v>
      </c>
      <c r="F51" s="37">
        <v>0</v>
      </c>
      <c r="G51" s="42">
        <v>11.87</v>
      </c>
      <c r="H51" s="41">
        <f t="shared" si="0"/>
        <v>11.87</v>
      </c>
      <c r="I51" s="56">
        <f t="shared" si="1"/>
        <v>0</v>
      </c>
      <c r="J51" s="54">
        <f>ROUND(H51*报价汇总表13!$C$8,2)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ROUND(H52*报价汇总表13!$C$8,2)</f>
        <v>0</v>
      </c>
      <c r="K52" s="56"/>
      <c r="L52" s="53"/>
    </row>
    <row r="53" ht="30" customHeight="1" spans="1:12">
      <c r="A53" s="38" t="s">
        <v>45</v>
      </c>
      <c r="B53" s="39" t="s">
        <v>197</v>
      </c>
      <c r="C53" s="40" t="s">
        <v>198</v>
      </c>
      <c r="D53" s="40" t="s">
        <v>199</v>
      </c>
      <c r="E53" s="36" t="s">
        <v>200</v>
      </c>
      <c r="F53" s="37">
        <v>2000</v>
      </c>
      <c r="G53" s="42">
        <v>0.98</v>
      </c>
      <c r="H53" s="41">
        <f t="shared" si="0"/>
        <v>0.98</v>
      </c>
      <c r="I53" s="56">
        <f t="shared" si="1"/>
        <v>1960</v>
      </c>
      <c r="J53" s="57"/>
      <c r="K53" s="56">
        <f t="shared" si="2"/>
        <v>0</v>
      </c>
      <c r="L53" s="53"/>
    </row>
    <row r="54" ht="30" customHeight="1" spans="1:12">
      <c r="A54" s="38" t="s">
        <v>49</v>
      </c>
      <c r="B54" s="39" t="s">
        <v>201</v>
      </c>
      <c r="C54" s="40" t="s">
        <v>202</v>
      </c>
      <c r="D54" s="40" t="s">
        <v>199</v>
      </c>
      <c r="E54" s="36" t="s">
        <v>200</v>
      </c>
      <c r="F54" s="37">
        <v>2000</v>
      </c>
      <c r="G54" s="42">
        <v>1.37</v>
      </c>
      <c r="H54" s="41">
        <f t="shared" si="0"/>
        <v>1.37</v>
      </c>
      <c r="I54" s="56">
        <f t="shared" si="1"/>
        <v>2740</v>
      </c>
      <c r="J54" s="57"/>
      <c r="K54" s="56">
        <f t="shared" si="2"/>
        <v>0</v>
      </c>
      <c r="L54" s="53"/>
    </row>
    <row r="55" ht="20.1" customHeight="1" spans="1:12">
      <c r="A55" s="38" t="s">
        <v>203</v>
      </c>
      <c r="B55" s="39" t="s">
        <v>204</v>
      </c>
      <c r="C55" s="40" t="s">
        <v>205</v>
      </c>
      <c r="D55" s="40" t="s">
        <v>206</v>
      </c>
      <c r="E55" s="36" t="s">
        <v>57</v>
      </c>
      <c r="F55" s="37">
        <v>0</v>
      </c>
      <c r="G55" s="42">
        <v>1.5</v>
      </c>
      <c r="H55" s="41">
        <f t="shared" si="0"/>
        <v>1.5</v>
      </c>
      <c r="I55" s="56">
        <f t="shared" si="1"/>
        <v>0</v>
      </c>
      <c r="J55" s="54">
        <f>ROUND(H55*报价汇总表13!$C$8,2)</f>
        <v>0</v>
      </c>
      <c r="K55" s="56"/>
      <c r="L55" s="53"/>
    </row>
    <row r="56" ht="20.1" customHeight="1" spans="1:12">
      <c r="A56" s="38" t="s">
        <v>207</v>
      </c>
      <c r="B56" s="39" t="s">
        <v>208</v>
      </c>
      <c r="C56" s="40" t="s">
        <v>209</v>
      </c>
      <c r="D56" s="40" t="s">
        <v>210</v>
      </c>
      <c r="E56" s="36" t="s">
        <v>57</v>
      </c>
      <c r="F56" s="37">
        <v>0</v>
      </c>
      <c r="G56" s="42">
        <v>3.7</v>
      </c>
      <c r="H56" s="41">
        <f t="shared" si="0"/>
        <v>3.7</v>
      </c>
      <c r="I56" s="56">
        <f t="shared" si="1"/>
        <v>0</v>
      </c>
      <c r="J56" s="54">
        <f>ROUND(H56*报价汇总表13!$C$8,2)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ROUND(H57*报价汇总表13!$C$8,2)</f>
        <v>0</v>
      </c>
      <c r="K57" s="56"/>
      <c r="L57" s="53"/>
    </row>
    <row r="58" ht="60" customHeight="1" spans="1:12">
      <c r="A58" s="38" t="s">
        <v>214</v>
      </c>
      <c r="B58" s="39" t="s">
        <v>215</v>
      </c>
      <c r="C58" s="40" t="s">
        <v>216</v>
      </c>
      <c r="D58" s="40" t="s">
        <v>217</v>
      </c>
      <c r="E58" s="36" t="s">
        <v>57</v>
      </c>
      <c r="F58" s="37">
        <v>1000</v>
      </c>
      <c r="G58" s="42">
        <v>7.57</v>
      </c>
      <c r="H58" s="41">
        <f t="shared" si="0"/>
        <v>7.57</v>
      </c>
      <c r="I58" s="56">
        <f t="shared" si="1"/>
        <v>7570</v>
      </c>
      <c r="J58" s="57"/>
      <c r="K58" s="56">
        <f t="shared" si="2"/>
        <v>0</v>
      </c>
      <c r="L58" s="53"/>
    </row>
    <row r="59" ht="69.95" customHeight="1" spans="1:12">
      <c r="A59" s="38" t="s">
        <v>218</v>
      </c>
      <c r="B59" s="39" t="s">
        <v>219</v>
      </c>
      <c r="C59" s="40" t="s">
        <v>220</v>
      </c>
      <c r="D59" s="40" t="s">
        <v>221</v>
      </c>
      <c r="E59" s="36" t="s">
        <v>57</v>
      </c>
      <c r="F59" s="37">
        <v>1000</v>
      </c>
      <c r="G59" s="42">
        <v>8.75</v>
      </c>
      <c r="H59" s="41">
        <f t="shared" si="0"/>
        <v>8.75</v>
      </c>
      <c r="I59" s="56">
        <f t="shared" si="1"/>
        <v>8750</v>
      </c>
      <c r="J59" s="57"/>
      <c r="K59" s="56">
        <f t="shared" si="2"/>
        <v>0</v>
      </c>
      <c r="L59" s="53"/>
    </row>
    <row r="60" ht="69.95" customHeight="1" spans="1:12">
      <c r="A60" s="38" t="s">
        <v>222</v>
      </c>
      <c r="B60" s="39" t="s">
        <v>223</v>
      </c>
      <c r="C60" s="40" t="s">
        <v>224</v>
      </c>
      <c r="D60" s="40" t="s">
        <v>225</v>
      </c>
      <c r="E60" s="36" t="s">
        <v>57</v>
      </c>
      <c r="F60" s="37">
        <v>0</v>
      </c>
      <c r="G60" s="42">
        <v>8.16</v>
      </c>
      <c r="H60" s="41">
        <f t="shared" si="0"/>
        <v>8.16</v>
      </c>
      <c r="I60" s="56">
        <f t="shared" si="1"/>
        <v>0</v>
      </c>
      <c r="J60" s="54">
        <f>ROUND(H60*报价汇总表13!$C$8,2)</f>
        <v>0</v>
      </c>
      <c r="K60" s="56"/>
      <c r="L60" s="53"/>
    </row>
    <row r="61" ht="39.95" customHeight="1" spans="1:12">
      <c r="A61" s="38" t="s">
        <v>226</v>
      </c>
      <c r="B61" s="39" t="s">
        <v>227</v>
      </c>
      <c r="C61" s="40" t="s">
        <v>228</v>
      </c>
      <c r="D61" s="40" t="s">
        <v>229</v>
      </c>
      <c r="E61" s="36" t="s">
        <v>57</v>
      </c>
      <c r="F61" s="37">
        <v>0</v>
      </c>
      <c r="G61" s="42">
        <v>315.62</v>
      </c>
      <c r="H61" s="41">
        <f t="shared" si="0"/>
        <v>315.62</v>
      </c>
      <c r="I61" s="56">
        <f t="shared" si="1"/>
        <v>0</v>
      </c>
      <c r="J61" s="54">
        <f>ROUND(H61*报价汇总表13!$C$8,2)</f>
        <v>0</v>
      </c>
      <c r="K61" s="56"/>
      <c r="L61" s="53"/>
    </row>
    <row r="62" ht="39.95" customHeight="1" spans="1:12">
      <c r="A62" s="38" t="s">
        <v>230</v>
      </c>
      <c r="B62" s="39" t="s">
        <v>231</v>
      </c>
      <c r="C62" s="40" t="s">
        <v>232</v>
      </c>
      <c r="D62" s="40" t="s">
        <v>233</v>
      </c>
      <c r="E62" s="36" t="s">
        <v>57</v>
      </c>
      <c r="F62" s="37">
        <v>200</v>
      </c>
      <c r="G62" s="42">
        <v>63.27</v>
      </c>
      <c r="H62" s="41">
        <f t="shared" si="0"/>
        <v>63.27</v>
      </c>
      <c r="I62" s="56">
        <f t="shared" si="1"/>
        <v>12654</v>
      </c>
      <c r="J62" s="57"/>
      <c r="K62" s="56">
        <f t="shared" si="2"/>
        <v>0</v>
      </c>
      <c r="L62" s="53"/>
    </row>
    <row r="63" ht="39.95" customHeight="1" spans="1:12">
      <c r="A63" s="38" t="s">
        <v>234</v>
      </c>
      <c r="B63" s="39" t="s">
        <v>235</v>
      </c>
      <c r="C63" s="40" t="s">
        <v>236</v>
      </c>
      <c r="D63" s="40" t="s">
        <v>233</v>
      </c>
      <c r="E63" s="36" t="s">
        <v>57</v>
      </c>
      <c r="F63" s="37">
        <v>200</v>
      </c>
      <c r="G63" s="42">
        <v>80.6</v>
      </c>
      <c r="H63" s="41">
        <f t="shared" si="0"/>
        <v>80.6</v>
      </c>
      <c r="I63" s="56">
        <f t="shared" si="1"/>
        <v>16120</v>
      </c>
      <c r="J63" s="57"/>
      <c r="K63" s="56">
        <f t="shared" si="2"/>
        <v>0</v>
      </c>
      <c r="L63" s="53"/>
    </row>
    <row r="64" ht="39.95" customHeight="1" spans="1:12">
      <c r="A64" s="38" t="s">
        <v>237</v>
      </c>
      <c r="B64" s="39" t="s">
        <v>238</v>
      </c>
      <c r="C64" s="40" t="s">
        <v>239</v>
      </c>
      <c r="D64" s="40" t="s">
        <v>233</v>
      </c>
      <c r="E64" s="36" t="s">
        <v>57</v>
      </c>
      <c r="F64" s="37">
        <v>0</v>
      </c>
      <c r="G64" s="42">
        <v>83.64</v>
      </c>
      <c r="H64" s="41">
        <f t="shared" si="0"/>
        <v>83.64</v>
      </c>
      <c r="I64" s="56">
        <f t="shared" si="1"/>
        <v>0</v>
      </c>
      <c r="J64" s="54">
        <f>ROUND(H64*报价汇总表13!$C$8,2)</f>
        <v>0</v>
      </c>
      <c r="K64" s="56"/>
      <c r="L64" s="53"/>
    </row>
    <row r="65" ht="30" customHeight="1" spans="1:12">
      <c r="A65" s="38" t="s">
        <v>240</v>
      </c>
      <c r="B65" s="39" t="s">
        <v>241</v>
      </c>
      <c r="C65" s="40" t="s">
        <v>242</v>
      </c>
      <c r="D65" s="40" t="s">
        <v>243</v>
      </c>
      <c r="E65" s="36" t="s">
        <v>57</v>
      </c>
      <c r="F65" s="37">
        <v>0</v>
      </c>
      <c r="G65" s="42">
        <v>98.4</v>
      </c>
      <c r="H65" s="41">
        <f t="shared" si="0"/>
        <v>98.4</v>
      </c>
      <c r="I65" s="56">
        <f t="shared" si="1"/>
        <v>0</v>
      </c>
      <c r="J65" s="54">
        <f>ROUND(H65*报价汇总表13!$C$8,2)</f>
        <v>0</v>
      </c>
      <c r="K65" s="56"/>
      <c r="L65" s="53"/>
    </row>
    <row r="66" ht="30" customHeight="1" spans="1:12">
      <c r="A66" s="38" t="s">
        <v>244</v>
      </c>
      <c r="B66" s="39" t="s">
        <v>245</v>
      </c>
      <c r="C66" s="40" t="s">
        <v>246</v>
      </c>
      <c r="D66" s="40" t="s">
        <v>247</v>
      </c>
      <c r="E66" s="36" t="s">
        <v>57</v>
      </c>
      <c r="F66" s="37">
        <v>0</v>
      </c>
      <c r="G66" s="42">
        <v>48.72</v>
      </c>
      <c r="H66" s="41">
        <f t="shared" si="0"/>
        <v>48.72</v>
      </c>
      <c r="I66" s="56">
        <f t="shared" si="1"/>
        <v>0</v>
      </c>
      <c r="J66" s="54">
        <f>ROUND(H66*报价汇总表13!$C$8,2)</f>
        <v>0</v>
      </c>
      <c r="K66" s="56"/>
      <c r="L66" s="53"/>
    </row>
    <row r="67" ht="30" customHeight="1" spans="1:12">
      <c r="A67" s="38" t="s">
        <v>248</v>
      </c>
      <c r="B67" s="39" t="s">
        <v>249</v>
      </c>
      <c r="C67" s="40" t="s">
        <v>250</v>
      </c>
      <c r="D67" s="40" t="s">
        <v>247</v>
      </c>
      <c r="E67" s="36" t="s">
        <v>57</v>
      </c>
      <c r="F67" s="37">
        <v>200</v>
      </c>
      <c r="G67" s="42">
        <v>64.28</v>
      </c>
      <c r="H67" s="41">
        <f t="shared" si="0"/>
        <v>64.28</v>
      </c>
      <c r="I67" s="56">
        <f t="shared" si="1"/>
        <v>12856</v>
      </c>
      <c r="J67" s="57"/>
      <c r="K67" s="56">
        <f t="shared" si="2"/>
        <v>0</v>
      </c>
      <c r="L67" s="53"/>
    </row>
    <row r="68" ht="30" customHeight="1" spans="1:12">
      <c r="A68" s="38" t="s">
        <v>251</v>
      </c>
      <c r="B68" s="39" t="s">
        <v>252</v>
      </c>
      <c r="C68" s="40" t="s">
        <v>253</v>
      </c>
      <c r="D68" s="40" t="s">
        <v>247</v>
      </c>
      <c r="E68" s="36" t="s">
        <v>57</v>
      </c>
      <c r="F68" s="37">
        <v>0</v>
      </c>
      <c r="G68" s="42">
        <v>85.47</v>
      </c>
      <c r="H68" s="41">
        <f t="shared" si="0"/>
        <v>85.47</v>
      </c>
      <c r="I68" s="56">
        <f t="shared" si="1"/>
        <v>0</v>
      </c>
      <c r="J68" s="54">
        <f>ROUND(H68*报价汇总表13!$C$8,2)</f>
        <v>0</v>
      </c>
      <c r="K68" s="56"/>
      <c r="L68" s="53"/>
    </row>
    <row r="69" ht="30" customHeight="1" spans="1:12">
      <c r="A69" s="38" t="s">
        <v>254</v>
      </c>
      <c r="B69" s="39" t="s">
        <v>255</v>
      </c>
      <c r="C69" s="40" t="s">
        <v>256</v>
      </c>
      <c r="D69" s="40" t="s">
        <v>247</v>
      </c>
      <c r="E69" s="36" t="s">
        <v>57</v>
      </c>
      <c r="F69" s="37">
        <v>0</v>
      </c>
      <c r="G69" s="42">
        <v>34.33</v>
      </c>
      <c r="H69" s="41">
        <f t="shared" si="0"/>
        <v>34.33</v>
      </c>
      <c r="I69" s="56">
        <f t="shared" si="1"/>
        <v>0</v>
      </c>
      <c r="J69" s="54">
        <f>ROUND(H69*报价汇总表13!$C$8,2)</f>
        <v>0</v>
      </c>
      <c r="K69" s="56"/>
      <c r="L69" s="53"/>
    </row>
    <row r="70" ht="39.95" customHeight="1" spans="1:12">
      <c r="A70" s="38" t="s">
        <v>257</v>
      </c>
      <c r="B70" s="39" t="s">
        <v>258</v>
      </c>
      <c r="C70" s="40" t="s">
        <v>259</v>
      </c>
      <c r="D70" s="40" t="s">
        <v>247</v>
      </c>
      <c r="E70" s="36" t="s">
        <v>57</v>
      </c>
      <c r="F70" s="37">
        <v>0</v>
      </c>
      <c r="G70" s="42">
        <v>14.02</v>
      </c>
      <c r="H70" s="41">
        <f t="shared" si="0"/>
        <v>14.02</v>
      </c>
      <c r="I70" s="56">
        <f t="shared" si="1"/>
        <v>0</v>
      </c>
      <c r="J70" s="54">
        <f>ROUND(H70*报价汇总表13!$C$8,2)</f>
        <v>0</v>
      </c>
      <c r="K70" s="56"/>
      <c r="L70" s="53"/>
    </row>
    <row r="71" ht="20.1" customHeight="1" spans="1:12">
      <c r="A71" s="38" t="s">
        <v>260</v>
      </c>
      <c r="B71" s="39" t="s">
        <v>261</v>
      </c>
      <c r="C71" s="40" t="s">
        <v>262</v>
      </c>
      <c r="D71" s="40" t="s">
        <v>263</v>
      </c>
      <c r="E71" s="36" t="s">
        <v>57</v>
      </c>
      <c r="F71" s="37">
        <v>0</v>
      </c>
      <c r="G71" s="42">
        <v>138.98</v>
      </c>
      <c r="H71" s="41">
        <f t="shared" ref="H71:H134" si="3">ROUND(G71,2)</f>
        <v>138.98</v>
      </c>
      <c r="I71" s="56">
        <f t="shared" ref="I71:I134" si="4">ROUND(F71*H71,0)</f>
        <v>0</v>
      </c>
      <c r="J71" s="54">
        <f>ROUND(H71*报价汇总表13!$C$8,2)</f>
        <v>0</v>
      </c>
      <c r="K71" s="56"/>
      <c r="L71" s="53"/>
    </row>
    <row r="72" ht="30" customHeight="1" spans="1:12">
      <c r="A72" s="38" t="s">
        <v>264</v>
      </c>
      <c r="B72" s="39" t="s">
        <v>265</v>
      </c>
      <c r="C72" s="40" t="s">
        <v>266</v>
      </c>
      <c r="D72" s="40" t="s">
        <v>263</v>
      </c>
      <c r="E72" s="36" t="s">
        <v>57</v>
      </c>
      <c r="F72" s="37">
        <v>0</v>
      </c>
      <c r="G72" s="42">
        <v>150.17</v>
      </c>
      <c r="H72" s="41">
        <f t="shared" si="3"/>
        <v>150.17</v>
      </c>
      <c r="I72" s="56">
        <f t="shared" si="4"/>
        <v>0</v>
      </c>
      <c r="J72" s="54">
        <f>ROUND(H72*报价汇总表13!$C$8,2)</f>
        <v>0</v>
      </c>
      <c r="K72" s="56"/>
      <c r="L72" s="53"/>
    </row>
    <row r="73" ht="30" customHeight="1" spans="1:12">
      <c r="A73" s="38" t="s">
        <v>267</v>
      </c>
      <c r="B73" s="39" t="s">
        <v>268</v>
      </c>
      <c r="C73" s="40" t="s">
        <v>269</v>
      </c>
      <c r="D73" s="40" t="s">
        <v>270</v>
      </c>
      <c r="E73" s="36" t="s">
        <v>57</v>
      </c>
      <c r="F73" s="37">
        <v>0</v>
      </c>
      <c r="G73" s="42">
        <v>71</v>
      </c>
      <c r="H73" s="41">
        <f t="shared" si="3"/>
        <v>71</v>
      </c>
      <c r="I73" s="56">
        <f t="shared" si="4"/>
        <v>0</v>
      </c>
      <c r="J73" s="54">
        <f>ROUND(H73*报价汇总表13!$C$8,2)</f>
        <v>0</v>
      </c>
      <c r="K73" s="56"/>
      <c r="L73" s="53"/>
    </row>
    <row r="74" ht="20.1" customHeight="1" spans="1:12">
      <c r="A74" s="38" t="s">
        <v>271</v>
      </c>
      <c r="B74" s="39" t="s">
        <v>272</v>
      </c>
      <c r="C74" s="40" t="s">
        <v>273</v>
      </c>
      <c r="D74" s="40"/>
      <c r="E74" s="36" t="s">
        <v>33</v>
      </c>
      <c r="F74" s="37"/>
      <c r="G74" s="42">
        <v>0</v>
      </c>
      <c r="H74" s="41">
        <f t="shared" si="3"/>
        <v>0</v>
      </c>
      <c r="I74" s="56">
        <f t="shared" si="4"/>
        <v>0</v>
      </c>
      <c r="J74" s="54">
        <f>ROUND(H74*报价汇总表13!$C$8,2)</f>
        <v>0</v>
      </c>
      <c r="K74" s="56"/>
      <c r="L74" s="53"/>
    </row>
    <row r="75" ht="20.1" customHeight="1" spans="1:12">
      <c r="A75" s="38" t="s">
        <v>274</v>
      </c>
      <c r="B75" s="39" t="s">
        <v>275</v>
      </c>
      <c r="C75" s="40" t="s">
        <v>276</v>
      </c>
      <c r="D75" s="40"/>
      <c r="E75" s="36" t="s">
        <v>33</v>
      </c>
      <c r="F75" s="37"/>
      <c r="G75" s="42">
        <v>0</v>
      </c>
      <c r="H75" s="41">
        <f t="shared" si="3"/>
        <v>0</v>
      </c>
      <c r="I75" s="56">
        <f t="shared" si="4"/>
        <v>0</v>
      </c>
      <c r="J75" s="54">
        <f>ROUND(H75*报价汇总表13!$C$8,2)</f>
        <v>0</v>
      </c>
      <c r="K75" s="56"/>
      <c r="L75" s="53"/>
    </row>
    <row r="76" ht="39.95" customHeight="1" spans="1:12">
      <c r="A76" s="38" t="s">
        <v>45</v>
      </c>
      <c r="B76" s="39" t="s">
        <v>277</v>
      </c>
      <c r="C76" s="40" t="s">
        <v>278</v>
      </c>
      <c r="D76" s="40" t="s">
        <v>279</v>
      </c>
      <c r="E76" s="36" t="s">
        <v>57</v>
      </c>
      <c r="F76" s="37">
        <v>0</v>
      </c>
      <c r="G76" s="42">
        <v>115.64</v>
      </c>
      <c r="H76" s="41">
        <f t="shared" si="3"/>
        <v>115.64</v>
      </c>
      <c r="I76" s="56">
        <f t="shared" si="4"/>
        <v>0</v>
      </c>
      <c r="J76" s="54">
        <f>ROUND(H76*报价汇总表13!$C$8,2)</f>
        <v>0</v>
      </c>
      <c r="K76" s="56"/>
      <c r="L76" s="53"/>
    </row>
    <row r="77" ht="30" customHeight="1" spans="1:12">
      <c r="A77" s="38" t="s">
        <v>49</v>
      </c>
      <c r="B77" s="39" t="s">
        <v>280</v>
      </c>
      <c r="C77" s="40" t="s">
        <v>281</v>
      </c>
      <c r="D77" s="40" t="s">
        <v>282</v>
      </c>
      <c r="E77" s="36" t="s">
        <v>57</v>
      </c>
      <c r="F77" s="37">
        <v>200</v>
      </c>
      <c r="G77" s="42">
        <v>218.02</v>
      </c>
      <c r="H77" s="41">
        <f t="shared" si="3"/>
        <v>218.02</v>
      </c>
      <c r="I77" s="56">
        <f t="shared" si="4"/>
        <v>43604</v>
      </c>
      <c r="J77" s="57"/>
      <c r="K77" s="56">
        <f>ROUND(F77*J77,0)</f>
        <v>0</v>
      </c>
      <c r="L77" s="53"/>
    </row>
    <row r="78" ht="30" customHeight="1" spans="1:12">
      <c r="A78" s="38" t="s">
        <v>190</v>
      </c>
      <c r="B78" s="39" t="s">
        <v>283</v>
      </c>
      <c r="C78" s="40" t="s">
        <v>284</v>
      </c>
      <c r="D78" s="40" t="s">
        <v>282</v>
      </c>
      <c r="E78" s="36" t="s">
        <v>57</v>
      </c>
      <c r="F78" s="37">
        <v>200</v>
      </c>
      <c r="G78" s="42">
        <v>138.85</v>
      </c>
      <c r="H78" s="41">
        <f t="shared" si="3"/>
        <v>138.85</v>
      </c>
      <c r="I78" s="56">
        <f t="shared" si="4"/>
        <v>27770</v>
      </c>
      <c r="J78" s="57"/>
      <c r="K78" s="56">
        <f>ROUND(F78*J78,0)</f>
        <v>0</v>
      </c>
      <c r="L78" s="53"/>
    </row>
    <row r="79" ht="39.95" customHeight="1" spans="1:12">
      <c r="A79" s="38" t="s">
        <v>285</v>
      </c>
      <c r="B79" s="39" t="s">
        <v>286</v>
      </c>
      <c r="C79" s="40" t="s">
        <v>287</v>
      </c>
      <c r="D79" s="40" t="s">
        <v>288</v>
      </c>
      <c r="E79" s="36" t="s">
        <v>57</v>
      </c>
      <c r="F79" s="37">
        <v>0</v>
      </c>
      <c r="G79" s="42">
        <v>75.83</v>
      </c>
      <c r="H79" s="41">
        <f t="shared" si="3"/>
        <v>75.83</v>
      </c>
      <c r="I79" s="56">
        <f t="shared" si="4"/>
        <v>0</v>
      </c>
      <c r="J79" s="54">
        <f>ROUND(H79*报价汇总表13!$C$8,2)</f>
        <v>0</v>
      </c>
      <c r="K79" s="56"/>
      <c r="L79" s="53"/>
    </row>
    <row r="80" ht="60" customHeight="1" spans="1:12">
      <c r="A80" s="38" t="s">
        <v>289</v>
      </c>
      <c r="B80" s="39" t="s">
        <v>290</v>
      </c>
      <c r="C80" s="40" t="s">
        <v>291</v>
      </c>
      <c r="D80" s="40" t="s">
        <v>292</v>
      </c>
      <c r="E80" s="36" t="s">
        <v>41</v>
      </c>
      <c r="F80" s="37">
        <v>0</v>
      </c>
      <c r="G80" s="42">
        <v>11.07</v>
      </c>
      <c r="H80" s="41">
        <f t="shared" si="3"/>
        <v>11.07</v>
      </c>
      <c r="I80" s="56">
        <f t="shared" si="4"/>
        <v>0</v>
      </c>
      <c r="J80" s="54">
        <f>ROUND(H80*报价汇总表13!$C$8,2)</f>
        <v>0</v>
      </c>
      <c r="K80" s="56"/>
      <c r="L80" s="53"/>
    </row>
    <row r="81" ht="20.1" customHeight="1" spans="1:12">
      <c r="A81" s="38" t="s">
        <v>293</v>
      </c>
      <c r="B81" s="39" t="s">
        <v>294</v>
      </c>
      <c r="C81" s="40" t="s">
        <v>295</v>
      </c>
      <c r="D81" s="40"/>
      <c r="E81" s="36" t="s">
        <v>33</v>
      </c>
      <c r="F81" s="37">
        <v>0</v>
      </c>
      <c r="G81" s="42">
        <v>0</v>
      </c>
      <c r="H81" s="41">
        <f t="shared" si="3"/>
        <v>0</v>
      </c>
      <c r="I81" s="56">
        <f t="shared" si="4"/>
        <v>0</v>
      </c>
      <c r="J81" s="54">
        <f>ROUND(H81*报价汇总表13!$C$8,2)</f>
        <v>0</v>
      </c>
      <c r="K81" s="56"/>
      <c r="L81" s="53"/>
    </row>
    <row r="82" ht="30" customHeight="1" spans="1:12">
      <c r="A82" s="38" t="s">
        <v>45</v>
      </c>
      <c r="B82" s="39" t="s">
        <v>296</v>
      </c>
      <c r="C82" s="40" t="s">
        <v>297</v>
      </c>
      <c r="D82" s="40" t="s">
        <v>298</v>
      </c>
      <c r="E82" s="36" t="s">
        <v>299</v>
      </c>
      <c r="F82" s="37">
        <v>0</v>
      </c>
      <c r="G82" s="42">
        <v>490.6</v>
      </c>
      <c r="H82" s="41">
        <f t="shared" si="3"/>
        <v>490.6</v>
      </c>
      <c r="I82" s="56">
        <f t="shared" si="4"/>
        <v>0</v>
      </c>
      <c r="J82" s="54">
        <f>ROUND(H82*报价汇总表13!$C$8,2)</f>
        <v>0</v>
      </c>
      <c r="K82" s="56"/>
      <c r="L82" s="53"/>
    </row>
    <row r="83" ht="50.1" customHeight="1" spans="1:12">
      <c r="A83" s="38" t="s">
        <v>49</v>
      </c>
      <c r="B83" s="39" t="s">
        <v>300</v>
      </c>
      <c r="C83" s="40" t="s">
        <v>301</v>
      </c>
      <c r="D83" s="40" t="s">
        <v>298</v>
      </c>
      <c r="E83" s="36" t="s">
        <v>299</v>
      </c>
      <c r="F83" s="37">
        <v>0</v>
      </c>
      <c r="G83" s="42">
        <v>679.77</v>
      </c>
      <c r="H83" s="41">
        <f t="shared" si="3"/>
        <v>679.77</v>
      </c>
      <c r="I83" s="56">
        <f t="shared" si="4"/>
        <v>0</v>
      </c>
      <c r="J83" s="54">
        <f>ROUND(H83*报价汇总表13!$C$8,2)</f>
        <v>0</v>
      </c>
      <c r="K83" s="56"/>
      <c r="L83" s="53"/>
    </row>
    <row r="84" ht="20.1" customHeight="1" spans="1:12">
      <c r="A84" s="38" t="s">
        <v>190</v>
      </c>
      <c r="B84" s="39" t="s">
        <v>302</v>
      </c>
      <c r="C84" s="40" t="s">
        <v>303</v>
      </c>
      <c r="D84" s="40"/>
      <c r="E84" s="36" t="s">
        <v>57</v>
      </c>
      <c r="F84" s="37">
        <v>0</v>
      </c>
      <c r="G84" s="42">
        <v>1443.9</v>
      </c>
      <c r="H84" s="41">
        <f t="shared" si="3"/>
        <v>1443.9</v>
      </c>
      <c r="I84" s="56">
        <f t="shared" si="4"/>
        <v>0</v>
      </c>
      <c r="J84" s="54">
        <f>ROUND(H84*报价汇总表13!$C$8,2)</f>
        <v>0</v>
      </c>
      <c r="K84" s="56"/>
      <c r="L84" s="53"/>
    </row>
    <row r="85" ht="30" customHeight="1" spans="1:12">
      <c r="A85" s="38" t="s">
        <v>304</v>
      </c>
      <c r="B85" s="39" t="s">
        <v>305</v>
      </c>
      <c r="C85" s="40" t="s">
        <v>306</v>
      </c>
      <c r="D85" s="40" t="s">
        <v>298</v>
      </c>
      <c r="E85" s="36" t="s">
        <v>299</v>
      </c>
      <c r="F85" s="37">
        <v>0</v>
      </c>
      <c r="G85" s="42">
        <v>422.8</v>
      </c>
      <c r="H85" s="41">
        <f t="shared" si="3"/>
        <v>422.8</v>
      </c>
      <c r="I85" s="56">
        <f t="shared" si="4"/>
        <v>0</v>
      </c>
      <c r="J85" s="54">
        <f>ROUND(H85*报价汇总表13!$C$8,2)</f>
        <v>0</v>
      </c>
      <c r="K85" s="56"/>
      <c r="L85" s="53"/>
    </row>
    <row r="86" ht="30" customHeight="1" spans="1:12">
      <c r="A86" s="38" t="s">
        <v>307</v>
      </c>
      <c r="B86" s="39" t="s">
        <v>308</v>
      </c>
      <c r="C86" s="40" t="s">
        <v>309</v>
      </c>
      <c r="D86" s="40" t="s">
        <v>298</v>
      </c>
      <c r="E86" s="36" t="s">
        <v>299</v>
      </c>
      <c r="F86" s="37">
        <v>0</v>
      </c>
      <c r="G86" s="42">
        <v>463.62</v>
      </c>
      <c r="H86" s="41">
        <f t="shared" si="3"/>
        <v>463.62</v>
      </c>
      <c r="I86" s="56">
        <f t="shared" si="4"/>
        <v>0</v>
      </c>
      <c r="J86" s="54">
        <f>ROUND(H86*报价汇总表13!$C$8,2)</f>
        <v>0</v>
      </c>
      <c r="K86" s="56"/>
      <c r="L86" s="53"/>
    </row>
    <row r="87" ht="30" customHeight="1" spans="1:12">
      <c r="A87" s="38" t="s">
        <v>310</v>
      </c>
      <c r="B87" s="39" t="s">
        <v>311</v>
      </c>
      <c r="C87" s="40" t="s">
        <v>312</v>
      </c>
      <c r="D87" s="40" t="s">
        <v>298</v>
      </c>
      <c r="E87" s="36" t="s">
        <v>299</v>
      </c>
      <c r="F87" s="37">
        <v>0</v>
      </c>
      <c r="G87" s="42">
        <v>498.39</v>
      </c>
      <c r="H87" s="41">
        <f t="shared" si="3"/>
        <v>498.39</v>
      </c>
      <c r="I87" s="56">
        <f t="shared" si="4"/>
        <v>0</v>
      </c>
      <c r="J87" s="54">
        <f>ROUND(H87*报价汇总表13!$C$8,2)</f>
        <v>0</v>
      </c>
      <c r="K87" s="56"/>
      <c r="L87" s="53"/>
    </row>
    <row r="88" ht="20.1" customHeight="1" spans="1:12">
      <c r="A88" s="38" t="s">
        <v>313</v>
      </c>
      <c r="B88" s="39" t="s">
        <v>305</v>
      </c>
      <c r="C88" s="40" t="s">
        <v>314</v>
      </c>
      <c r="D88" s="40"/>
      <c r="E88" s="36" t="s">
        <v>33</v>
      </c>
      <c r="F88" s="37"/>
      <c r="G88" s="42">
        <v>0</v>
      </c>
      <c r="H88" s="41">
        <f t="shared" si="3"/>
        <v>0</v>
      </c>
      <c r="I88" s="56">
        <f t="shared" si="4"/>
        <v>0</v>
      </c>
      <c r="J88" s="54">
        <f>ROUND(H88*报价汇总表13!$C$8,2)</f>
        <v>0</v>
      </c>
      <c r="K88" s="56"/>
      <c r="L88" s="53"/>
    </row>
    <row r="89" ht="20.1" customHeight="1" spans="1:12">
      <c r="A89" s="38" t="s">
        <v>45</v>
      </c>
      <c r="B89" s="39" t="s">
        <v>315</v>
      </c>
      <c r="C89" s="40" t="s">
        <v>316</v>
      </c>
      <c r="D89" s="40"/>
      <c r="E89" s="36" t="s">
        <v>33</v>
      </c>
      <c r="F89" s="37"/>
      <c r="G89" s="42">
        <v>0</v>
      </c>
      <c r="H89" s="41">
        <f t="shared" si="3"/>
        <v>0</v>
      </c>
      <c r="I89" s="56">
        <f t="shared" si="4"/>
        <v>0</v>
      </c>
      <c r="J89" s="54">
        <f>ROUND(H89*报价汇总表13!$C$8,2)</f>
        <v>0</v>
      </c>
      <c r="K89" s="56"/>
      <c r="L89" s="53"/>
    </row>
    <row r="90" ht="50.1" customHeight="1" spans="1:12">
      <c r="A90" s="38" t="s">
        <v>61</v>
      </c>
      <c r="B90" s="39" t="s">
        <v>317</v>
      </c>
      <c r="C90" s="40" t="s">
        <v>318</v>
      </c>
      <c r="D90" s="40" t="s">
        <v>319</v>
      </c>
      <c r="E90" s="36" t="s">
        <v>299</v>
      </c>
      <c r="F90" s="37">
        <v>200</v>
      </c>
      <c r="G90" s="42">
        <v>480.62</v>
      </c>
      <c r="H90" s="41">
        <f t="shared" si="3"/>
        <v>480.62</v>
      </c>
      <c r="I90" s="56">
        <f t="shared" si="4"/>
        <v>96124</v>
      </c>
      <c r="J90" s="57"/>
      <c r="K90" s="56">
        <f>ROUND(F90*J90,0)</f>
        <v>0</v>
      </c>
      <c r="L90" s="53"/>
    </row>
    <row r="91" ht="50.1" customHeight="1" spans="1:12">
      <c r="A91" s="38" t="s">
        <v>66</v>
      </c>
      <c r="B91" s="39" t="s">
        <v>320</v>
      </c>
      <c r="C91" s="40" t="s">
        <v>321</v>
      </c>
      <c r="D91" s="40" t="s">
        <v>322</v>
      </c>
      <c r="E91" s="36" t="s">
        <v>299</v>
      </c>
      <c r="F91" s="37">
        <v>200</v>
      </c>
      <c r="G91" s="42">
        <v>495.34</v>
      </c>
      <c r="H91" s="41">
        <f t="shared" si="3"/>
        <v>495.34</v>
      </c>
      <c r="I91" s="56">
        <f t="shared" si="4"/>
        <v>99068</v>
      </c>
      <c r="J91" s="57"/>
      <c r="K91" s="56">
        <f>ROUND(F91*J91,0)</f>
        <v>0</v>
      </c>
      <c r="L91" s="53"/>
    </row>
    <row r="92" ht="39.95" customHeight="1" spans="1:12">
      <c r="A92" s="38" t="s">
        <v>323</v>
      </c>
      <c r="B92" s="39" t="s">
        <v>324</v>
      </c>
      <c r="C92" s="40" t="s">
        <v>325</v>
      </c>
      <c r="D92" s="40" t="s">
        <v>326</v>
      </c>
      <c r="E92" s="36" t="s">
        <v>57</v>
      </c>
      <c r="F92" s="37">
        <v>0</v>
      </c>
      <c r="G92" s="42">
        <v>483.7</v>
      </c>
      <c r="H92" s="41">
        <f t="shared" si="3"/>
        <v>483.7</v>
      </c>
      <c r="I92" s="56">
        <f t="shared" si="4"/>
        <v>0</v>
      </c>
      <c r="J92" s="54">
        <f>ROUND(H92*报价汇总表13!$C$8,2)</f>
        <v>0</v>
      </c>
      <c r="K92" s="56"/>
      <c r="L92" s="53"/>
    </row>
    <row r="93" ht="39.95" customHeight="1" spans="1:12">
      <c r="A93" s="38" t="s">
        <v>327</v>
      </c>
      <c r="B93" s="39" t="s">
        <v>328</v>
      </c>
      <c r="C93" s="40" t="s">
        <v>329</v>
      </c>
      <c r="D93" s="40" t="s">
        <v>326</v>
      </c>
      <c r="E93" s="36" t="s">
        <v>57</v>
      </c>
      <c r="F93" s="37">
        <v>0</v>
      </c>
      <c r="G93" s="42">
        <v>456.57</v>
      </c>
      <c r="H93" s="41">
        <f t="shared" si="3"/>
        <v>456.57</v>
      </c>
      <c r="I93" s="56">
        <f t="shared" si="4"/>
        <v>0</v>
      </c>
      <c r="J93" s="54">
        <f>ROUND(H93*报价汇总表13!$C$8,2)</f>
        <v>0</v>
      </c>
      <c r="K93" s="56"/>
      <c r="L93" s="53"/>
    </row>
    <row r="94" ht="60" customHeight="1" spans="1:12">
      <c r="A94" s="38" t="s">
        <v>49</v>
      </c>
      <c r="B94" s="39" t="s">
        <v>330</v>
      </c>
      <c r="C94" s="40" t="s">
        <v>331</v>
      </c>
      <c r="D94" s="40" t="s">
        <v>332</v>
      </c>
      <c r="E94" s="36" t="s">
        <v>41</v>
      </c>
      <c r="F94" s="37">
        <v>100</v>
      </c>
      <c r="G94" s="42">
        <v>7.89</v>
      </c>
      <c r="H94" s="41">
        <f t="shared" si="3"/>
        <v>7.89</v>
      </c>
      <c r="I94" s="56">
        <f t="shared" si="4"/>
        <v>789</v>
      </c>
      <c r="J94" s="57"/>
      <c r="K94" s="56">
        <f>ROUND(F94*J94,0)</f>
        <v>0</v>
      </c>
      <c r="L94" s="53"/>
    </row>
    <row r="95" ht="60" customHeight="1" spans="1:12">
      <c r="A95" s="38" t="s">
        <v>190</v>
      </c>
      <c r="B95" s="39" t="s">
        <v>333</v>
      </c>
      <c r="C95" s="40" t="s">
        <v>334</v>
      </c>
      <c r="D95" s="40" t="s">
        <v>332</v>
      </c>
      <c r="E95" s="36" t="s">
        <v>41</v>
      </c>
      <c r="F95" s="37">
        <v>100</v>
      </c>
      <c r="G95" s="42">
        <v>11.42</v>
      </c>
      <c r="H95" s="41">
        <f t="shared" si="3"/>
        <v>11.42</v>
      </c>
      <c r="I95" s="56">
        <f t="shared" si="4"/>
        <v>1142</v>
      </c>
      <c r="J95" s="57"/>
      <c r="K95" s="56">
        <f>ROUND(F95*J95,0)</f>
        <v>0</v>
      </c>
      <c r="L95" s="53"/>
    </row>
    <row r="96" ht="60" customHeight="1" spans="1:12">
      <c r="A96" s="38" t="s">
        <v>285</v>
      </c>
      <c r="B96" s="39" t="s">
        <v>335</v>
      </c>
      <c r="C96" s="40" t="s">
        <v>336</v>
      </c>
      <c r="D96" s="40" t="s">
        <v>332</v>
      </c>
      <c r="E96" s="36" t="s">
        <v>41</v>
      </c>
      <c r="F96" s="37">
        <v>100</v>
      </c>
      <c r="G96" s="42">
        <v>28.6</v>
      </c>
      <c r="H96" s="41">
        <f t="shared" si="3"/>
        <v>28.6</v>
      </c>
      <c r="I96" s="56">
        <f t="shared" si="4"/>
        <v>2860</v>
      </c>
      <c r="J96" s="57"/>
      <c r="K96" s="56">
        <f>ROUND(F96*J96,0)</f>
        <v>0</v>
      </c>
      <c r="L96" s="53"/>
    </row>
    <row r="97" ht="39.95" customHeight="1" spans="1:12">
      <c r="A97" s="38" t="s">
        <v>337</v>
      </c>
      <c r="B97" s="39" t="s">
        <v>308</v>
      </c>
      <c r="C97" s="40" t="s">
        <v>338</v>
      </c>
      <c r="D97" s="40" t="s">
        <v>339</v>
      </c>
      <c r="E97" s="36" t="s">
        <v>88</v>
      </c>
      <c r="F97" s="37">
        <v>0</v>
      </c>
      <c r="G97" s="42">
        <v>60.7287982424</v>
      </c>
      <c r="H97" s="41">
        <f t="shared" si="3"/>
        <v>60.73</v>
      </c>
      <c r="I97" s="56">
        <f t="shared" si="4"/>
        <v>0</v>
      </c>
      <c r="J97" s="54">
        <f>ROUND(H97*报价汇总表13!$C$8,2)</f>
        <v>0</v>
      </c>
      <c r="K97" s="56"/>
      <c r="L97" s="53" t="s">
        <v>340</v>
      </c>
    </row>
    <row r="98" ht="39.95" customHeight="1" spans="1:12">
      <c r="A98" s="38" t="s">
        <v>341</v>
      </c>
      <c r="B98" s="39" t="s">
        <v>311</v>
      </c>
      <c r="C98" s="40" t="s">
        <v>342</v>
      </c>
      <c r="D98" s="40" t="s">
        <v>339</v>
      </c>
      <c r="E98" s="36" t="s">
        <v>88</v>
      </c>
      <c r="F98" s="37">
        <v>0</v>
      </c>
      <c r="G98" s="42">
        <v>60.728490848</v>
      </c>
      <c r="H98" s="41">
        <f t="shared" si="3"/>
        <v>60.73</v>
      </c>
      <c r="I98" s="56">
        <f t="shared" si="4"/>
        <v>0</v>
      </c>
      <c r="J98" s="54">
        <f>ROUND(H98*报价汇总表13!$C$8,2)</f>
        <v>0</v>
      </c>
      <c r="K98" s="56"/>
      <c r="L98" s="53" t="s">
        <v>340</v>
      </c>
    </row>
    <row r="99" ht="39.95" customHeight="1" spans="1:12">
      <c r="A99" s="38" t="s">
        <v>343</v>
      </c>
      <c r="B99" s="39" t="s">
        <v>344</v>
      </c>
      <c r="C99" s="40" t="s">
        <v>345</v>
      </c>
      <c r="D99" s="40" t="s">
        <v>339</v>
      </c>
      <c r="E99" s="36" t="s">
        <v>88</v>
      </c>
      <c r="F99" s="37">
        <v>0</v>
      </c>
      <c r="G99" s="42">
        <v>60.728536796</v>
      </c>
      <c r="H99" s="41">
        <f t="shared" si="3"/>
        <v>60.73</v>
      </c>
      <c r="I99" s="56">
        <f t="shared" si="4"/>
        <v>0</v>
      </c>
      <c r="J99" s="54">
        <f>ROUND(H99*报价汇总表13!$C$8,2)</f>
        <v>0</v>
      </c>
      <c r="K99" s="56"/>
      <c r="L99" s="53" t="s">
        <v>340</v>
      </c>
    </row>
    <row r="100" ht="39.95" customHeight="1" spans="1:12">
      <c r="A100" s="38" t="s">
        <v>346</v>
      </c>
      <c r="B100" s="39" t="s">
        <v>347</v>
      </c>
      <c r="C100" s="40" t="s">
        <v>348</v>
      </c>
      <c r="D100" s="40" t="s">
        <v>339</v>
      </c>
      <c r="E100" s="36" t="s">
        <v>88</v>
      </c>
      <c r="F100" s="37">
        <v>0</v>
      </c>
      <c r="G100" s="42">
        <v>60.728570624</v>
      </c>
      <c r="H100" s="41">
        <f t="shared" si="3"/>
        <v>60.73</v>
      </c>
      <c r="I100" s="56">
        <f t="shared" si="4"/>
        <v>0</v>
      </c>
      <c r="J100" s="54">
        <f>ROUND(H100*报价汇总表13!$C$8,2)</f>
        <v>0</v>
      </c>
      <c r="K100" s="56"/>
      <c r="L100" s="53" t="s">
        <v>340</v>
      </c>
    </row>
    <row r="101" ht="20.1" customHeight="1" spans="1:12">
      <c r="A101" s="38" t="s">
        <v>349</v>
      </c>
      <c r="B101" s="39" t="s">
        <v>350</v>
      </c>
      <c r="C101" s="40" t="s">
        <v>351</v>
      </c>
      <c r="D101" s="40"/>
      <c r="E101" s="36" t="s">
        <v>33</v>
      </c>
      <c r="F101" s="37"/>
      <c r="G101" s="42">
        <v>0</v>
      </c>
      <c r="H101" s="41">
        <f t="shared" si="3"/>
        <v>0</v>
      </c>
      <c r="I101" s="56">
        <f t="shared" si="4"/>
        <v>0</v>
      </c>
      <c r="J101" s="54">
        <f>ROUND(H101*报价汇总表13!$C$8,2)</f>
        <v>0</v>
      </c>
      <c r="K101" s="56"/>
      <c r="L101" s="53"/>
    </row>
    <row r="102" ht="20.1" customHeight="1" spans="1:12">
      <c r="A102" s="38" t="s">
        <v>352</v>
      </c>
      <c r="B102" s="39" t="s">
        <v>353</v>
      </c>
      <c r="C102" s="40" t="s">
        <v>354</v>
      </c>
      <c r="D102" s="40"/>
      <c r="E102" s="36" t="s">
        <v>33</v>
      </c>
      <c r="F102" s="37"/>
      <c r="G102" s="42">
        <v>0</v>
      </c>
      <c r="H102" s="41">
        <f t="shared" si="3"/>
        <v>0</v>
      </c>
      <c r="I102" s="56">
        <f t="shared" si="4"/>
        <v>0</v>
      </c>
      <c r="J102" s="54">
        <f>ROUND(H102*报价汇总表13!$C$8,2)</f>
        <v>0</v>
      </c>
      <c r="K102" s="56"/>
      <c r="L102" s="53"/>
    </row>
    <row r="103" ht="20.1" customHeight="1" spans="1:12">
      <c r="A103" s="38" t="s">
        <v>45</v>
      </c>
      <c r="B103" s="39" t="s">
        <v>355</v>
      </c>
      <c r="C103" s="40" t="s">
        <v>356</v>
      </c>
      <c r="D103" s="40" t="s">
        <v>357</v>
      </c>
      <c r="E103" s="36" t="s">
        <v>57</v>
      </c>
      <c r="F103" s="37">
        <v>50</v>
      </c>
      <c r="G103" s="42">
        <v>22.02</v>
      </c>
      <c r="H103" s="41">
        <f t="shared" si="3"/>
        <v>22.02</v>
      </c>
      <c r="I103" s="56">
        <f t="shared" si="4"/>
        <v>1101</v>
      </c>
      <c r="J103" s="57"/>
      <c r="K103" s="56">
        <f>ROUND(F103*J103,0)</f>
        <v>0</v>
      </c>
      <c r="L103" s="53"/>
    </row>
    <row r="104" ht="30" customHeight="1" spans="1:12">
      <c r="A104" s="38" t="s">
        <v>49</v>
      </c>
      <c r="B104" s="39" t="s">
        <v>358</v>
      </c>
      <c r="C104" s="40" t="s">
        <v>359</v>
      </c>
      <c r="D104" s="40"/>
      <c r="E104" s="36" t="s">
        <v>33</v>
      </c>
      <c r="F104" s="37">
        <v>0</v>
      </c>
      <c r="G104" s="42">
        <v>0</v>
      </c>
      <c r="H104" s="41">
        <f t="shared" si="3"/>
        <v>0</v>
      </c>
      <c r="I104" s="56">
        <f t="shared" si="4"/>
        <v>0</v>
      </c>
      <c r="J104" s="54">
        <f>ROUND(H104*报价汇总表13!$C$8,2)</f>
        <v>0</v>
      </c>
      <c r="K104" s="56"/>
      <c r="L104" s="53"/>
    </row>
    <row r="105" ht="69.95" customHeight="1" spans="1:12">
      <c r="A105" s="38" t="s">
        <v>61</v>
      </c>
      <c r="B105" s="39" t="s">
        <v>360</v>
      </c>
      <c r="C105" s="40" t="s">
        <v>361</v>
      </c>
      <c r="D105" s="40" t="s">
        <v>362</v>
      </c>
      <c r="E105" s="36" t="s">
        <v>57</v>
      </c>
      <c r="F105" s="37">
        <v>300</v>
      </c>
      <c r="G105" s="42">
        <v>382.51</v>
      </c>
      <c r="H105" s="41">
        <f t="shared" si="3"/>
        <v>382.51</v>
      </c>
      <c r="I105" s="56">
        <f t="shared" si="4"/>
        <v>114753</v>
      </c>
      <c r="J105" s="57"/>
      <c r="K105" s="56">
        <f>ROUND(F105*J105,0)</f>
        <v>0</v>
      </c>
      <c r="L105" s="53"/>
    </row>
    <row r="106" ht="69.95" customHeight="1" spans="1:12">
      <c r="A106" s="38" t="s">
        <v>66</v>
      </c>
      <c r="B106" s="39" t="s">
        <v>363</v>
      </c>
      <c r="C106" s="40" t="s">
        <v>364</v>
      </c>
      <c r="D106" s="40" t="s">
        <v>362</v>
      </c>
      <c r="E106" s="36" t="s">
        <v>57</v>
      </c>
      <c r="F106" s="37">
        <v>0</v>
      </c>
      <c r="G106" s="42">
        <v>387.66</v>
      </c>
      <c r="H106" s="41">
        <f t="shared" si="3"/>
        <v>387.66</v>
      </c>
      <c r="I106" s="56">
        <f t="shared" si="4"/>
        <v>0</v>
      </c>
      <c r="J106" s="54">
        <f>ROUND(H106*报价汇总表13!$C$8,2)</f>
        <v>0</v>
      </c>
      <c r="K106" s="56"/>
      <c r="L106" s="53"/>
    </row>
    <row r="107" ht="20.1" customHeight="1" spans="1:12">
      <c r="A107" s="38" t="s">
        <v>190</v>
      </c>
      <c r="B107" s="39" t="s">
        <v>365</v>
      </c>
      <c r="C107" s="40" t="s">
        <v>366</v>
      </c>
      <c r="D107" s="40"/>
      <c r="E107" s="36" t="s">
        <v>33</v>
      </c>
      <c r="F107" s="37"/>
      <c r="G107" s="42">
        <v>0</v>
      </c>
      <c r="H107" s="41">
        <f t="shared" si="3"/>
        <v>0</v>
      </c>
      <c r="I107" s="56">
        <f t="shared" si="4"/>
        <v>0</v>
      </c>
      <c r="J107" s="54">
        <f>ROUND(H107*报价汇总表13!$C$8,2)</f>
        <v>0</v>
      </c>
      <c r="K107" s="56"/>
      <c r="L107" s="53"/>
    </row>
    <row r="108" ht="50.1" customHeight="1" spans="1:12">
      <c r="A108" s="38" t="s">
        <v>61</v>
      </c>
      <c r="B108" s="39" t="s">
        <v>367</v>
      </c>
      <c r="C108" s="40" t="s">
        <v>368</v>
      </c>
      <c r="D108" s="40" t="s">
        <v>369</v>
      </c>
      <c r="E108" s="36" t="s">
        <v>57</v>
      </c>
      <c r="F108" s="37">
        <v>300</v>
      </c>
      <c r="G108" s="42">
        <v>245.09681641</v>
      </c>
      <c r="H108" s="41">
        <f t="shared" si="3"/>
        <v>245.1</v>
      </c>
      <c r="I108" s="56">
        <f t="shared" si="4"/>
        <v>73530</v>
      </c>
      <c r="J108" s="57"/>
      <c r="K108" s="56">
        <f>ROUND(F108*J108,0)</f>
        <v>0</v>
      </c>
      <c r="L108" s="53" t="s">
        <v>117</v>
      </c>
    </row>
    <row r="109" ht="50.1" customHeight="1" spans="1:12">
      <c r="A109" s="38" t="s">
        <v>66</v>
      </c>
      <c r="B109" s="39" t="s">
        <v>370</v>
      </c>
      <c r="C109" s="40" t="s">
        <v>371</v>
      </c>
      <c r="D109" s="40" t="s">
        <v>369</v>
      </c>
      <c r="E109" s="36" t="s">
        <v>57</v>
      </c>
      <c r="F109" s="37">
        <v>300</v>
      </c>
      <c r="G109" s="42">
        <v>243.18914507</v>
      </c>
      <c r="H109" s="41">
        <f t="shared" si="3"/>
        <v>243.19</v>
      </c>
      <c r="I109" s="56">
        <f t="shared" si="4"/>
        <v>72957</v>
      </c>
      <c r="J109" s="57"/>
      <c r="K109" s="56">
        <f>ROUND(F109*J109,0)</f>
        <v>0</v>
      </c>
      <c r="L109" s="53" t="s">
        <v>113</v>
      </c>
    </row>
    <row r="110" ht="50.1" customHeight="1" spans="1:12">
      <c r="A110" s="38" t="s">
        <v>372</v>
      </c>
      <c r="B110" s="39" t="s">
        <v>373</v>
      </c>
      <c r="C110" s="40" t="s">
        <v>374</v>
      </c>
      <c r="D110" s="40" t="s">
        <v>369</v>
      </c>
      <c r="E110" s="36" t="s">
        <v>57</v>
      </c>
      <c r="F110" s="37">
        <v>100</v>
      </c>
      <c r="G110" s="42">
        <v>245.28241236</v>
      </c>
      <c r="H110" s="41">
        <f t="shared" si="3"/>
        <v>245.28</v>
      </c>
      <c r="I110" s="56">
        <f t="shared" si="4"/>
        <v>24528</v>
      </c>
      <c r="J110" s="57"/>
      <c r="K110" s="56">
        <f>ROUND(F110*J110,0)</f>
        <v>0</v>
      </c>
      <c r="L110" s="53" t="s">
        <v>375</v>
      </c>
    </row>
    <row r="111" ht="30" customHeight="1" spans="1:12">
      <c r="A111" s="38" t="s">
        <v>376</v>
      </c>
      <c r="B111" s="39" t="s">
        <v>377</v>
      </c>
      <c r="C111" s="40" t="s">
        <v>378</v>
      </c>
      <c r="D111" s="40" t="s">
        <v>379</v>
      </c>
      <c r="E111" s="36" t="s">
        <v>168</v>
      </c>
      <c r="F111" s="37">
        <v>900</v>
      </c>
      <c r="G111" s="42">
        <v>0.86129161</v>
      </c>
      <c r="H111" s="41">
        <f t="shared" si="3"/>
        <v>0.86</v>
      </c>
      <c r="I111" s="56">
        <f t="shared" si="4"/>
        <v>774</v>
      </c>
      <c r="J111" s="57"/>
      <c r="K111" s="56">
        <f>ROUND(F111*J111,0)</f>
        <v>0</v>
      </c>
      <c r="L111" s="53" t="s">
        <v>380</v>
      </c>
    </row>
    <row r="112" ht="50.1" customHeight="1" spans="1:12">
      <c r="A112" s="38" t="s">
        <v>381</v>
      </c>
      <c r="B112" s="39" t="s">
        <v>382</v>
      </c>
      <c r="C112" s="40" t="s">
        <v>383</v>
      </c>
      <c r="D112" s="40" t="s">
        <v>369</v>
      </c>
      <c r="E112" s="36" t="s">
        <v>57</v>
      </c>
      <c r="F112" s="37"/>
      <c r="G112" s="42">
        <v>247.746981336</v>
      </c>
      <c r="H112" s="41">
        <f t="shared" si="3"/>
        <v>247.75</v>
      </c>
      <c r="I112" s="56">
        <f t="shared" si="4"/>
        <v>0</v>
      </c>
      <c r="J112" s="54">
        <f>ROUND(H112*报价汇总表13!$C$8,2)</f>
        <v>0</v>
      </c>
      <c r="K112" s="56"/>
      <c r="L112" s="53" t="s">
        <v>384</v>
      </c>
    </row>
    <row r="113" ht="30" customHeight="1" spans="1:12">
      <c r="A113" s="38" t="s">
        <v>285</v>
      </c>
      <c r="B113" s="39" t="s">
        <v>385</v>
      </c>
      <c r="C113" s="40" t="s">
        <v>386</v>
      </c>
      <c r="D113" s="40"/>
      <c r="E113" s="36" t="s">
        <v>33</v>
      </c>
      <c r="F113" s="37"/>
      <c r="G113" s="42">
        <v>0</v>
      </c>
      <c r="H113" s="41">
        <f t="shared" si="3"/>
        <v>0</v>
      </c>
      <c r="I113" s="56">
        <f t="shared" si="4"/>
        <v>0</v>
      </c>
      <c r="J113" s="54">
        <f>ROUND(H113*报价汇总表13!$C$8,2)</f>
        <v>0</v>
      </c>
      <c r="K113" s="56"/>
      <c r="L113" s="53"/>
    </row>
    <row r="114" ht="80.1" customHeight="1" spans="1:12">
      <c r="A114" s="38" t="s">
        <v>61</v>
      </c>
      <c r="B114" s="39" t="s">
        <v>387</v>
      </c>
      <c r="C114" s="40" t="s">
        <v>388</v>
      </c>
      <c r="D114" s="40" t="s">
        <v>389</v>
      </c>
      <c r="E114" s="36" t="s">
        <v>57</v>
      </c>
      <c r="F114" s="37">
        <v>0</v>
      </c>
      <c r="G114" s="42">
        <v>301.53622792</v>
      </c>
      <c r="H114" s="41">
        <f t="shared" si="3"/>
        <v>301.54</v>
      </c>
      <c r="I114" s="56">
        <f t="shared" si="4"/>
        <v>0</v>
      </c>
      <c r="J114" s="54">
        <f>ROUND(H114*报价汇总表13!$C$8,2)</f>
        <v>0</v>
      </c>
      <c r="K114" s="56"/>
      <c r="L114" s="53" t="s">
        <v>117</v>
      </c>
    </row>
    <row r="115" ht="20.1" customHeight="1" spans="1:12">
      <c r="A115" s="38" t="s">
        <v>289</v>
      </c>
      <c r="B115" s="39" t="s">
        <v>390</v>
      </c>
      <c r="C115" s="40" t="s">
        <v>391</v>
      </c>
      <c r="D115" s="40"/>
      <c r="E115" s="36" t="s">
        <v>33</v>
      </c>
      <c r="F115" s="37"/>
      <c r="G115" s="42">
        <v>0</v>
      </c>
      <c r="H115" s="41">
        <f t="shared" si="3"/>
        <v>0</v>
      </c>
      <c r="I115" s="56">
        <f t="shared" si="4"/>
        <v>0</v>
      </c>
      <c r="J115" s="54">
        <f>ROUND(H115*报价汇总表13!$C$8,2)</f>
        <v>0</v>
      </c>
      <c r="K115" s="56"/>
      <c r="L115" s="53"/>
    </row>
    <row r="116" ht="39.95" customHeight="1" spans="1:12">
      <c r="A116" s="38" t="s">
        <v>61</v>
      </c>
      <c r="B116" s="39" t="s">
        <v>392</v>
      </c>
      <c r="C116" s="40" t="s">
        <v>393</v>
      </c>
      <c r="D116" s="40" t="s">
        <v>394</v>
      </c>
      <c r="E116" s="36" t="s">
        <v>57</v>
      </c>
      <c r="F116" s="37">
        <v>20</v>
      </c>
      <c r="G116" s="42">
        <v>249.821607569</v>
      </c>
      <c r="H116" s="41">
        <f t="shared" si="3"/>
        <v>249.82</v>
      </c>
      <c r="I116" s="56">
        <f t="shared" si="4"/>
        <v>4996</v>
      </c>
      <c r="J116" s="57"/>
      <c r="K116" s="56">
        <f t="shared" ref="K116:K121" si="5">ROUND(F116*J116,0)</f>
        <v>0</v>
      </c>
      <c r="L116" s="53" t="s">
        <v>117</v>
      </c>
    </row>
    <row r="117" ht="39.95" customHeight="1" spans="1:12">
      <c r="A117" s="38" t="s">
        <v>66</v>
      </c>
      <c r="B117" s="39" t="s">
        <v>395</v>
      </c>
      <c r="C117" s="40" t="s">
        <v>396</v>
      </c>
      <c r="D117" s="40" t="s">
        <v>394</v>
      </c>
      <c r="E117" s="36" t="s">
        <v>57</v>
      </c>
      <c r="F117" s="37">
        <v>60</v>
      </c>
      <c r="G117" s="42">
        <v>347.9843999728</v>
      </c>
      <c r="H117" s="41">
        <f t="shared" si="3"/>
        <v>347.98</v>
      </c>
      <c r="I117" s="56">
        <f t="shared" si="4"/>
        <v>20879</v>
      </c>
      <c r="J117" s="57"/>
      <c r="K117" s="56">
        <f t="shared" si="5"/>
        <v>0</v>
      </c>
      <c r="L117" s="53" t="s">
        <v>117</v>
      </c>
    </row>
    <row r="118" ht="30" customHeight="1" spans="1:12">
      <c r="A118" s="38" t="s">
        <v>372</v>
      </c>
      <c r="B118" s="39" t="s">
        <v>397</v>
      </c>
      <c r="C118" s="40" t="s">
        <v>398</v>
      </c>
      <c r="D118" s="40" t="s">
        <v>399</v>
      </c>
      <c r="E118" s="36" t="s">
        <v>168</v>
      </c>
      <c r="F118" s="37">
        <v>80</v>
      </c>
      <c r="G118" s="42">
        <v>0.9793</v>
      </c>
      <c r="H118" s="41">
        <f t="shared" si="3"/>
        <v>0.98</v>
      </c>
      <c r="I118" s="56">
        <f t="shared" si="4"/>
        <v>78</v>
      </c>
      <c r="J118" s="57"/>
      <c r="K118" s="56">
        <f t="shared" si="5"/>
        <v>0</v>
      </c>
      <c r="L118" s="53" t="s">
        <v>400</v>
      </c>
    </row>
    <row r="119" ht="39.95" customHeight="1" spans="1:12">
      <c r="A119" s="38" t="s">
        <v>376</v>
      </c>
      <c r="B119" s="39" t="s">
        <v>401</v>
      </c>
      <c r="C119" s="40" t="s">
        <v>402</v>
      </c>
      <c r="D119" s="40" t="s">
        <v>394</v>
      </c>
      <c r="E119" s="36" t="s">
        <v>57</v>
      </c>
      <c r="F119" s="37">
        <v>80</v>
      </c>
      <c r="G119" s="42">
        <v>249.81874</v>
      </c>
      <c r="H119" s="41">
        <f t="shared" si="3"/>
        <v>249.82</v>
      </c>
      <c r="I119" s="56">
        <f t="shared" si="4"/>
        <v>19986</v>
      </c>
      <c r="J119" s="57"/>
      <c r="K119" s="56">
        <f t="shared" si="5"/>
        <v>0</v>
      </c>
      <c r="L119" s="53" t="s">
        <v>375</v>
      </c>
    </row>
    <row r="120" ht="39.95" customHeight="1" spans="1:12">
      <c r="A120" s="38" t="s">
        <v>403</v>
      </c>
      <c r="B120" s="39" t="s">
        <v>404</v>
      </c>
      <c r="C120" s="40" t="s">
        <v>405</v>
      </c>
      <c r="D120" s="40" t="s">
        <v>394</v>
      </c>
      <c r="E120" s="36" t="s">
        <v>57</v>
      </c>
      <c r="F120" s="37">
        <v>80</v>
      </c>
      <c r="G120" s="42">
        <v>347.982408324</v>
      </c>
      <c r="H120" s="41">
        <f t="shared" si="3"/>
        <v>347.98</v>
      </c>
      <c r="I120" s="56">
        <f t="shared" si="4"/>
        <v>27838</v>
      </c>
      <c r="J120" s="57"/>
      <c r="K120" s="56">
        <f t="shared" si="5"/>
        <v>0</v>
      </c>
      <c r="L120" s="53" t="s">
        <v>375</v>
      </c>
    </row>
    <row r="121" ht="30" customHeight="1" spans="1:12">
      <c r="A121" s="38" t="s">
        <v>406</v>
      </c>
      <c r="B121" s="39" t="s">
        <v>407</v>
      </c>
      <c r="C121" s="40" t="s">
        <v>408</v>
      </c>
      <c r="D121" s="40" t="s">
        <v>409</v>
      </c>
      <c r="E121" s="36" t="s">
        <v>410</v>
      </c>
      <c r="F121" s="37">
        <v>20</v>
      </c>
      <c r="G121" s="42">
        <v>25.62</v>
      </c>
      <c r="H121" s="41">
        <f t="shared" si="3"/>
        <v>25.62</v>
      </c>
      <c r="I121" s="56">
        <f t="shared" si="4"/>
        <v>512</v>
      </c>
      <c r="J121" s="57"/>
      <c r="K121" s="56">
        <f t="shared" si="5"/>
        <v>0</v>
      </c>
      <c r="L121" s="53"/>
    </row>
    <row r="122" ht="39.95" customHeight="1" spans="1:12">
      <c r="A122" s="38" t="s">
        <v>411</v>
      </c>
      <c r="B122" s="39" t="s">
        <v>412</v>
      </c>
      <c r="C122" s="40" t="s">
        <v>413</v>
      </c>
      <c r="D122" s="40" t="s">
        <v>414</v>
      </c>
      <c r="E122" s="36" t="s">
        <v>57</v>
      </c>
      <c r="F122" s="37">
        <v>0</v>
      </c>
      <c r="G122" s="42">
        <v>45.38</v>
      </c>
      <c r="H122" s="41">
        <f t="shared" si="3"/>
        <v>45.38</v>
      </c>
      <c r="I122" s="56">
        <f t="shared" si="4"/>
        <v>0</v>
      </c>
      <c r="J122" s="54">
        <f>ROUND(H122*报价汇总表13!$C$8,2)</f>
        <v>0</v>
      </c>
      <c r="K122" s="56"/>
      <c r="L122" s="53"/>
    </row>
    <row r="123" ht="30" customHeight="1" spans="1:12">
      <c r="A123" s="38" t="s">
        <v>415</v>
      </c>
      <c r="B123" s="39" t="s">
        <v>416</v>
      </c>
      <c r="C123" s="40" t="s">
        <v>417</v>
      </c>
      <c r="D123" s="40" t="s">
        <v>418</v>
      </c>
      <c r="E123" s="36" t="s">
        <v>410</v>
      </c>
      <c r="F123" s="37">
        <v>0</v>
      </c>
      <c r="G123" s="42">
        <v>85.78</v>
      </c>
      <c r="H123" s="41">
        <f t="shared" si="3"/>
        <v>85.78</v>
      </c>
      <c r="I123" s="56">
        <f t="shared" si="4"/>
        <v>0</v>
      </c>
      <c r="J123" s="54">
        <f>ROUND(H123*报价汇总表13!$C$8,2)</f>
        <v>0</v>
      </c>
      <c r="K123" s="56"/>
      <c r="L123" s="53"/>
    </row>
    <row r="124" ht="39.95" customHeight="1" spans="1:12">
      <c r="A124" s="38" t="s">
        <v>419</v>
      </c>
      <c r="B124" s="39" t="s">
        <v>420</v>
      </c>
      <c r="C124" s="40" t="s">
        <v>421</v>
      </c>
      <c r="D124" s="40" t="s">
        <v>409</v>
      </c>
      <c r="E124" s="36" t="s">
        <v>101</v>
      </c>
      <c r="F124" s="37">
        <v>0</v>
      </c>
      <c r="G124" s="42">
        <v>365.27</v>
      </c>
      <c r="H124" s="41">
        <f t="shared" si="3"/>
        <v>365.27</v>
      </c>
      <c r="I124" s="56">
        <f t="shared" si="4"/>
        <v>0</v>
      </c>
      <c r="J124" s="54">
        <f>ROUND(H124*报价汇总表13!$C$8,2)</f>
        <v>0</v>
      </c>
      <c r="K124" s="56"/>
      <c r="L124" s="53"/>
    </row>
    <row r="125" ht="20.1" customHeight="1" spans="1:12">
      <c r="A125" s="38" t="s">
        <v>422</v>
      </c>
      <c r="B125" s="39" t="s">
        <v>423</v>
      </c>
      <c r="C125" s="40" t="s">
        <v>424</v>
      </c>
      <c r="D125" s="40"/>
      <c r="E125" s="36" t="s">
        <v>33</v>
      </c>
      <c r="F125" s="37"/>
      <c r="G125" s="42">
        <v>0</v>
      </c>
      <c r="H125" s="41">
        <f t="shared" si="3"/>
        <v>0</v>
      </c>
      <c r="I125" s="56">
        <f t="shared" si="4"/>
        <v>0</v>
      </c>
      <c r="J125" s="54">
        <f>ROUND(H125*报价汇总表13!$C$8,2)</f>
        <v>0</v>
      </c>
      <c r="K125" s="56"/>
      <c r="L125" s="53"/>
    </row>
    <row r="126" ht="20.1" customHeight="1" spans="1:12">
      <c r="A126" s="38" t="s">
        <v>45</v>
      </c>
      <c r="B126" s="39" t="s">
        <v>425</v>
      </c>
      <c r="C126" s="40" t="s">
        <v>426</v>
      </c>
      <c r="D126" s="40"/>
      <c r="E126" s="36" t="s">
        <v>33</v>
      </c>
      <c r="F126" s="37"/>
      <c r="G126" s="42">
        <v>0</v>
      </c>
      <c r="H126" s="41">
        <f t="shared" si="3"/>
        <v>0</v>
      </c>
      <c r="I126" s="56">
        <f t="shared" si="4"/>
        <v>0</v>
      </c>
      <c r="J126" s="54">
        <f>ROUND(H126*报价汇总表13!$C$8,2)</f>
        <v>0</v>
      </c>
      <c r="K126" s="56"/>
      <c r="L126" s="53"/>
    </row>
    <row r="127" ht="69.95" customHeight="1" spans="1:12">
      <c r="A127" s="38" t="s">
        <v>61</v>
      </c>
      <c r="B127" s="39" t="s">
        <v>427</v>
      </c>
      <c r="C127" s="40" t="s">
        <v>428</v>
      </c>
      <c r="D127" s="40" t="s">
        <v>429</v>
      </c>
      <c r="E127" s="36" t="s">
        <v>57</v>
      </c>
      <c r="F127" s="37">
        <v>150</v>
      </c>
      <c r="G127" s="42">
        <v>390.14</v>
      </c>
      <c r="H127" s="41">
        <f t="shared" si="3"/>
        <v>390.14</v>
      </c>
      <c r="I127" s="56">
        <f t="shared" si="4"/>
        <v>58521</v>
      </c>
      <c r="J127" s="57"/>
      <c r="K127" s="56">
        <f>ROUND(F127*J127,0)</f>
        <v>0</v>
      </c>
      <c r="L127" s="53"/>
    </row>
    <row r="128" ht="69.95" customHeight="1" spans="1:12">
      <c r="A128" s="38" t="s">
        <v>66</v>
      </c>
      <c r="B128" s="39" t="s">
        <v>430</v>
      </c>
      <c r="C128" s="40" t="s">
        <v>431</v>
      </c>
      <c r="D128" s="40" t="s">
        <v>429</v>
      </c>
      <c r="E128" s="36" t="s">
        <v>57</v>
      </c>
      <c r="F128" s="37">
        <v>0</v>
      </c>
      <c r="G128" s="42">
        <v>390.14</v>
      </c>
      <c r="H128" s="41">
        <f t="shared" si="3"/>
        <v>390.14</v>
      </c>
      <c r="I128" s="56">
        <f t="shared" si="4"/>
        <v>0</v>
      </c>
      <c r="J128" s="54">
        <f>ROUND(H128*报价汇总表13!$C$8,2)</f>
        <v>0</v>
      </c>
      <c r="K128" s="56"/>
      <c r="L128" s="53"/>
    </row>
    <row r="129" ht="30" customHeight="1" spans="1:12">
      <c r="A129" s="38" t="s">
        <v>49</v>
      </c>
      <c r="B129" s="39" t="s">
        <v>432</v>
      </c>
      <c r="C129" s="40" t="s">
        <v>433</v>
      </c>
      <c r="D129" s="40"/>
      <c r="E129" s="36" t="s">
        <v>33</v>
      </c>
      <c r="F129" s="37"/>
      <c r="G129" s="42">
        <v>0</v>
      </c>
      <c r="H129" s="41">
        <f t="shared" si="3"/>
        <v>0</v>
      </c>
      <c r="I129" s="56">
        <f t="shared" si="4"/>
        <v>0</v>
      </c>
      <c r="J129" s="54">
        <f>ROUND(H129*报价汇总表13!$C$8,2)</f>
        <v>0</v>
      </c>
      <c r="K129" s="56"/>
      <c r="L129" s="53"/>
    </row>
    <row r="130" ht="69.95" customHeight="1" spans="1:12">
      <c r="A130" s="38" t="s">
        <v>61</v>
      </c>
      <c r="B130" s="39" t="s">
        <v>434</v>
      </c>
      <c r="C130" s="40" t="s">
        <v>435</v>
      </c>
      <c r="D130" s="40" t="s">
        <v>436</v>
      </c>
      <c r="E130" s="36" t="s">
        <v>57</v>
      </c>
      <c r="F130" s="37">
        <v>0</v>
      </c>
      <c r="G130" s="42">
        <v>326.53343384</v>
      </c>
      <c r="H130" s="41">
        <f t="shared" si="3"/>
        <v>326.53</v>
      </c>
      <c r="I130" s="56">
        <f t="shared" si="4"/>
        <v>0</v>
      </c>
      <c r="J130" s="54">
        <f>ROUND(H130*报价汇总表13!$C$8,2)</f>
        <v>0</v>
      </c>
      <c r="K130" s="56"/>
      <c r="L130" s="53" t="s">
        <v>437</v>
      </c>
    </row>
    <row r="131" ht="20.1" customHeight="1" spans="1:12">
      <c r="A131" s="38" t="s">
        <v>190</v>
      </c>
      <c r="B131" s="39" t="s">
        <v>438</v>
      </c>
      <c r="C131" s="40" t="s">
        <v>439</v>
      </c>
      <c r="D131" s="40"/>
      <c r="E131" s="36" t="s">
        <v>33</v>
      </c>
      <c r="F131" s="37"/>
      <c r="G131" s="42">
        <v>0</v>
      </c>
      <c r="H131" s="41">
        <f t="shared" si="3"/>
        <v>0</v>
      </c>
      <c r="I131" s="56">
        <f t="shared" si="4"/>
        <v>0</v>
      </c>
      <c r="J131" s="54">
        <f>ROUND(H131*报价汇总表13!$C$8,2)</f>
        <v>0</v>
      </c>
      <c r="K131" s="56"/>
      <c r="L131" s="53"/>
    </row>
    <row r="132" ht="50.1" customHeight="1" spans="1:12">
      <c r="A132" s="38" t="s">
        <v>61</v>
      </c>
      <c r="B132" s="39" t="s">
        <v>440</v>
      </c>
      <c r="C132" s="40" t="s">
        <v>441</v>
      </c>
      <c r="D132" s="40" t="s">
        <v>442</v>
      </c>
      <c r="E132" s="36" t="s">
        <v>57</v>
      </c>
      <c r="F132" s="37">
        <v>100</v>
      </c>
      <c r="G132" s="42">
        <v>238.72914507</v>
      </c>
      <c r="H132" s="41">
        <f t="shared" si="3"/>
        <v>238.73</v>
      </c>
      <c r="I132" s="56">
        <f t="shared" si="4"/>
        <v>23873</v>
      </c>
      <c r="J132" s="57"/>
      <c r="K132" s="56">
        <f>ROUND(F132*J132,0)</f>
        <v>0</v>
      </c>
      <c r="L132" s="53" t="s">
        <v>146</v>
      </c>
    </row>
    <row r="133" ht="50.1" customHeight="1" spans="1:12">
      <c r="A133" s="38" t="s">
        <v>66</v>
      </c>
      <c r="B133" s="39" t="s">
        <v>443</v>
      </c>
      <c r="C133" s="40" t="s">
        <v>444</v>
      </c>
      <c r="D133" s="40" t="s">
        <v>442</v>
      </c>
      <c r="E133" s="36" t="s">
        <v>57</v>
      </c>
      <c r="F133" s="37">
        <v>350</v>
      </c>
      <c r="G133" s="42">
        <v>238.7294461542</v>
      </c>
      <c r="H133" s="41">
        <f t="shared" si="3"/>
        <v>238.73</v>
      </c>
      <c r="I133" s="56">
        <f t="shared" si="4"/>
        <v>83556</v>
      </c>
      <c r="J133" s="57"/>
      <c r="K133" s="56">
        <f>ROUND(F133*J133,0)</f>
        <v>0</v>
      </c>
      <c r="L133" s="53" t="s">
        <v>437</v>
      </c>
    </row>
    <row r="134" ht="50.1" customHeight="1" spans="1:12">
      <c r="A134" s="38" t="s">
        <v>445</v>
      </c>
      <c r="B134" s="39" t="s">
        <v>446</v>
      </c>
      <c r="C134" s="40" t="s">
        <v>447</v>
      </c>
      <c r="D134" s="40" t="s">
        <v>442</v>
      </c>
      <c r="E134" s="36" t="s">
        <v>57</v>
      </c>
      <c r="F134" s="37">
        <v>150</v>
      </c>
      <c r="G134" s="42">
        <v>310.936936058</v>
      </c>
      <c r="H134" s="41">
        <f t="shared" si="3"/>
        <v>310.94</v>
      </c>
      <c r="I134" s="56">
        <f t="shared" si="4"/>
        <v>46641</v>
      </c>
      <c r="J134" s="57"/>
      <c r="K134" s="56">
        <f>ROUND(F134*J134,0)</f>
        <v>0</v>
      </c>
      <c r="L134" s="53" t="s">
        <v>437</v>
      </c>
    </row>
    <row r="135" ht="69.95" customHeight="1" spans="1:12">
      <c r="A135" s="38" t="s">
        <v>285</v>
      </c>
      <c r="B135" s="39" t="s">
        <v>448</v>
      </c>
      <c r="C135" s="40" t="s">
        <v>449</v>
      </c>
      <c r="D135" s="40" t="s">
        <v>429</v>
      </c>
      <c r="E135" s="36" t="s">
        <v>57</v>
      </c>
      <c r="F135" s="37">
        <v>0</v>
      </c>
      <c r="G135" s="42">
        <v>266.713432364</v>
      </c>
      <c r="H135" s="41">
        <f t="shared" ref="H135:H198" si="6">ROUND(G135,2)</f>
        <v>266.71</v>
      </c>
      <c r="I135" s="56">
        <f t="shared" ref="I135:I198" si="7">ROUND(F135*H135,0)</f>
        <v>0</v>
      </c>
      <c r="J135" s="54">
        <f>ROUND(H135*报价汇总表13!$C$8,2)</f>
        <v>0</v>
      </c>
      <c r="K135" s="56"/>
      <c r="L135" s="53" t="s">
        <v>437</v>
      </c>
    </row>
    <row r="136" ht="20.1" customHeight="1" spans="1:12">
      <c r="A136" s="38" t="s">
        <v>450</v>
      </c>
      <c r="B136" s="39" t="s">
        <v>451</v>
      </c>
      <c r="C136" s="40" t="s">
        <v>452</v>
      </c>
      <c r="D136" s="40"/>
      <c r="E136" s="36" t="s">
        <v>33</v>
      </c>
      <c r="F136" s="37"/>
      <c r="G136" s="42">
        <v>0</v>
      </c>
      <c r="H136" s="41">
        <f t="shared" si="6"/>
        <v>0</v>
      </c>
      <c r="I136" s="56">
        <f t="shared" si="7"/>
        <v>0</v>
      </c>
      <c r="J136" s="54">
        <f>ROUND(H136*报价汇总表13!$C$8,2)</f>
        <v>0</v>
      </c>
      <c r="K136" s="56"/>
      <c r="L136" s="53"/>
    </row>
    <row r="137" ht="30" customHeight="1" spans="1:12">
      <c r="A137" s="38" t="s">
        <v>45</v>
      </c>
      <c r="B137" s="39" t="s">
        <v>453</v>
      </c>
      <c r="C137" s="40" t="s">
        <v>454</v>
      </c>
      <c r="D137" s="40"/>
      <c r="E137" s="36" t="s">
        <v>33</v>
      </c>
      <c r="F137" s="37"/>
      <c r="G137" s="42">
        <v>0</v>
      </c>
      <c r="H137" s="41">
        <f t="shared" si="6"/>
        <v>0</v>
      </c>
      <c r="I137" s="56">
        <f t="shared" si="7"/>
        <v>0</v>
      </c>
      <c r="J137" s="54">
        <f>ROUND(H137*报价汇总表13!$C$8,2)</f>
        <v>0</v>
      </c>
      <c r="K137" s="56"/>
      <c r="L137" s="53"/>
    </row>
    <row r="138" ht="69.95" customHeight="1" spans="1:12">
      <c r="A138" s="38" t="s">
        <v>61</v>
      </c>
      <c r="B138" s="39" t="s">
        <v>455</v>
      </c>
      <c r="C138" s="40" t="s">
        <v>456</v>
      </c>
      <c r="D138" s="40" t="s">
        <v>457</v>
      </c>
      <c r="E138" s="36" t="s">
        <v>57</v>
      </c>
      <c r="F138" s="37">
        <v>100</v>
      </c>
      <c r="G138" s="42">
        <v>390.14</v>
      </c>
      <c r="H138" s="41">
        <f t="shared" si="6"/>
        <v>390.14</v>
      </c>
      <c r="I138" s="56">
        <f t="shared" si="7"/>
        <v>39014</v>
      </c>
      <c r="J138" s="57"/>
      <c r="K138" s="56">
        <f>ROUND(F138*J138,0)</f>
        <v>0</v>
      </c>
      <c r="L138" s="53"/>
    </row>
    <row r="139" ht="69.95" customHeight="1" spans="1:12">
      <c r="A139" s="38" t="s">
        <v>66</v>
      </c>
      <c r="B139" s="39" t="s">
        <v>458</v>
      </c>
      <c r="C139" s="40" t="s">
        <v>459</v>
      </c>
      <c r="D139" s="40" t="s">
        <v>457</v>
      </c>
      <c r="E139" s="36" t="s">
        <v>57</v>
      </c>
      <c r="F139" s="37">
        <v>0</v>
      </c>
      <c r="G139" s="42">
        <v>390.14</v>
      </c>
      <c r="H139" s="41">
        <f t="shared" si="6"/>
        <v>390.14</v>
      </c>
      <c r="I139" s="56">
        <f t="shared" si="7"/>
        <v>0</v>
      </c>
      <c r="J139" s="54">
        <f>ROUND(H139*报价汇总表13!$C$8,2)</f>
        <v>0</v>
      </c>
      <c r="K139" s="56"/>
      <c r="L139" s="53"/>
    </row>
    <row r="140" ht="30" customHeight="1" spans="1:12">
      <c r="A140" s="38" t="s">
        <v>49</v>
      </c>
      <c r="B140" s="39" t="s">
        <v>460</v>
      </c>
      <c r="C140" s="40" t="s">
        <v>461</v>
      </c>
      <c r="D140" s="40"/>
      <c r="E140" s="36" t="s">
        <v>33</v>
      </c>
      <c r="F140" s="37"/>
      <c r="G140" s="42">
        <v>0</v>
      </c>
      <c r="H140" s="41">
        <f t="shared" si="6"/>
        <v>0</v>
      </c>
      <c r="I140" s="56">
        <f t="shared" si="7"/>
        <v>0</v>
      </c>
      <c r="J140" s="54">
        <f>ROUND(H140*报价汇总表13!$C$8,2)</f>
        <v>0</v>
      </c>
      <c r="K140" s="56"/>
      <c r="L140" s="53"/>
    </row>
    <row r="141" ht="69.95" customHeight="1" spans="1:12">
      <c r="A141" s="38" t="s">
        <v>61</v>
      </c>
      <c r="B141" s="39" t="s">
        <v>462</v>
      </c>
      <c r="C141" s="40" t="s">
        <v>463</v>
      </c>
      <c r="D141" s="40" t="s">
        <v>464</v>
      </c>
      <c r="E141" s="36" t="s">
        <v>57</v>
      </c>
      <c r="F141" s="37">
        <v>100</v>
      </c>
      <c r="G141" s="42">
        <v>249.43313095</v>
      </c>
      <c r="H141" s="41">
        <f t="shared" si="6"/>
        <v>249.43</v>
      </c>
      <c r="I141" s="56">
        <f t="shared" si="7"/>
        <v>24943</v>
      </c>
      <c r="J141" s="57"/>
      <c r="K141" s="56">
        <f>ROUND(F141*J141,0)</f>
        <v>0</v>
      </c>
      <c r="L141" s="53" t="s">
        <v>146</v>
      </c>
    </row>
    <row r="142" ht="69.95" customHeight="1" spans="1:12">
      <c r="A142" s="38" t="s">
        <v>66</v>
      </c>
      <c r="B142" s="39" t="s">
        <v>465</v>
      </c>
      <c r="C142" s="40" t="s">
        <v>466</v>
      </c>
      <c r="D142" s="40" t="s">
        <v>467</v>
      </c>
      <c r="E142" s="36" t="s">
        <v>57</v>
      </c>
      <c r="F142" s="37">
        <v>40</v>
      </c>
      <c r="G142" s="42">
        <v>249.43650187</v>
      </c>
      <c r="H142" s="41">
        <f t="shared" si="6"/>
        <v>249.44</v>
      </c>
      <c r="I142" s="56">
        <f t="shared" si="7"/>
        <v>9978</v>
      </c>
      <c r="J142" s="57"/>
      <c r="K142" s="56">
        <f>ROUND(F142*J142,0)</f>
        <v>0</v>
      </c>
      <c r="L142" s="53" t="s">
        <v>437</v>
      </c>
    </row>
    <row r="143" ht="30" customHeight="1" spans="1:12">
      <c r="A143" s="38" t="s">
        <v>190</v>
      </c>
      <c r="B143" s="39" t="s">
        <v>468</v>
      </c>
      <c r="C143" s="40" t="s">
        <v>469</v>
      </c>
      <c r="D143" s="40" t="s">
        <v>470</v>
      </c>
      <c r="E143" s="36" t="s">
        <v>88</v>
      </c>
      <c r="F143" s="37">
        <v>0</v>
      </c>
      <c r="G143" s="42">
        <v>100.04</v>
      </c>
      <c r="H143" s="41">
        <f t="shared" si="6"/>
        <v>100.04</v>
      </c>
      <c r="I143" s="56">
        <f t="shared" si="7"/>
        <v>0</v>
      </c>
      <c r="J143" s="54">
        <f>ROUND(H143*报价汇总表13!$C$8,2)</f>
        <v>0</v>
      </c>
      <c r="K143" s="56"/>
      <c r="L143" s="53"/>
    </row>
    <row r="144" ht="60" customHeight="1" spans="1:12">
      <c r="A144" s="38" t="s">
        <v>285</v>
      </c>
      <c r="B144" s="39" t="s">
        <v>471</v>
      </c>
      <c r="C144" s="40" t="s">
        <v>472</v>
      </c>
      <c r="D144" s="40" t="s">
        <v>473</v>
      </c>
      <c r="E144" s="36" t="s">
        <v>57</v>
      </c>
      <c r="F144" s="37">
        <v>0</v>
      </c>
      <c r="G144" s="42">
        <v>283.287418244</v>
      </c>
      <c r="H144" s="41">
        <f t="shared" si="6"/>
        <v>283.29</v>
      </c>
      <c r="I144" s="56">
        <f t="shared" si="7"/>
        <v>0</v>
      </c>
      <c r="J144" s="54">
        <f>ROUND(H144*报价汇总表13!$C$8,2)</f>
        <v>0</v>
      </c>
      <c r="K144" s="56"/>
      <c r="L144" s="53" t="s">
        <v>437</v>
      </c>
    </row>
    <row r="145" ht="20.1" customHeight="1" spans="1:12">
      <c r="A145" s="38" t="s">
        <v>474</v>
      </c>
      <c r="B145" s="39" t="s">
        <v>475</v>
      </c>
      <c r="C145" s="40" t="s">
        <v>476</v>
      </c>
      <c r="D145" s="40"/>
      <c r="E145" s="36" t="s">
        <v>33</v>
      </c>
      <c r="F145" s="37"/>
      <c r="G145" s="42">
        <v>0</v>
      </c>
      <c r="H145" s="41">
        <f t="shared" si="6"/>
        <v>0</v>
      </c>
      <c r="I145" s="56">
        <f t="shared" si="7"/>
        <v>0</v>
      </c>
      <c r="J145" s="54">
        <f>ROUND(H145*报价汇总表13!$C$8,2)</f>
        <v>0</v>
      </c>
      <c r="K145" s="56"/>
      <c r="L145" s="53"/>
    </row>
    <row r="146" ht="69.95" customHeight="1" spans="1:12">
      <c r="A146" s="38" t="s">
        <v>45</v>
      </c>
      <c r="B146" s="39" t="s">
        <v>477</v>
      </c>
      <c r="C146" s="40" t="s">
        <v>478</v>
      </c>
      <c r="D146" s="40" t="s">
        <v>479</v>
      </c>
      <c r="E146" s="36" t="s">
        <v>88</v>
      </c>
      <c r="F146" s="37">
        <v>100</v>
      </c>
      <c r="G146" s="42">
        <v>53.18</v>
      </c>
      <c r="H146" s="41">
        <f t="shared" si="6"/>
        <v>53.18</v>
      </c>
      <c r="I146" s="56">
        <f t="shared" si="7"/>
        <v>5318</v>
      </c>
      <c r="J146" s="57"/>
      <c r="K146" s="56">
        <f>ROUND(F146*J146,0)</f>
        <v>0</v>
      </c>
      <c r="L146" s="53"/>
    </row>
    <row r="147" ht="69.95" customHeight="1" spans="1:12">
      <c r="A147" s="38" t="s">
        <v>49</v>
      </c>
      <c r="B147" s="39" t="s">
        <v>480</v>
      </c>
      <c r="C147" s="40" t="s">
        <v>481</v>
      </c>
      <c r="D147" s="40" t="s">
        <v>479</v>
      </c>
      <c r="E147" s="36" t="s">
        <v>88</v>
      </c>
      <c r="F147" s="37">
        <v>100</v>
      </c>
      <c r="G147" s="42">
        <v>109.02</v>
      </c>
      <c r="H147" s="41">
        <f t="shared" si="6"/>
        <v>109.02</v>
      </c>
      <c r="I147" s="56">
        <f t="shared" si="7"/>
        <v>10902</v>
      </c>
      <c r="J147" s="57"/>
      <c r="K147" s="56">
        <f>ROUND(F147*J147,0)</f>
        <v>0</v>
      </c>
      <c r="L147" s="53"/>
    </row>
    <row r="148" ht="69.95" customHeight="1" spans="1:12">
      <c r="A148" s="38" t="s">
        <v>190</v>
      </c>
      <c r="B148" s="39" t="s">
        <v>482</v>
      </c>
      <c r="C148" s="40" t="s">
        <v>483</v>
      </c>
      <c r="D148" s="40" t="s">
        <v>479</v>
      </c>
      <c r="E148" s="36" t="s">
        <v>88</v>
      </c>
      <c r="F148" s="37">
        <v>0</v>
      </c>
      <c r="G148" s="42">
        <v>171.39</v>
      </c>
      <c r="H148" s="41">
        <f t="shared" si="6"/>
        <v>171.39</v>
      </c>
      <c r="I148" s="56">
        <f t="shared" si="7"/>
        <v>0</v>
      </c>
      <c r="J148" s="54">
        <f>ROUND(H148*报价汇总表13!$C$8,2)</f>
        <v>0</v>
      </c>
      <c r="K148" s="56"/>
      <c r="L148" s="53"/>
    </row>
    <row r="149" ht="69.95" customHeight="1" spans="1:12">
      <c r="A149" s="38" t="s">
        <v>285</v>
      </c>
      <c r="B149" s="39" t="s">
        <v>484</v>
      </c>
      <c r="C149" s="40" t="s">
        <v>485</v>
      </c>
      <c r="D149" s="40" t="s">
        <v>479</v>
      </c>
      <c r="E149" s="36" t="s">
        <v>88</v>
      </c>
      <c r="F149" s="37">
        <v>0</v>
      </c>
      <c r="G149" s="42">
        <v>190.41</v>
      </c>
      <c r="H149" s="41">
        <f t="shared" si="6"/>
        <v>190.41</v>
      </c>
      <c r="I149" s="56">
        <f t="shared" si="7"/>
        <v>0</v>
      </c>
      <c r="J149" s="54">
        <f>ROUND(H149*报价汇总表13!$C$8,2)</f>
        <v>0</v>
      </c>
      <c r="K149" s="56"/>
      <c r="L149" s="53"/>
    </row>
    <row r="150" ht="69.95" customHeight="1" spans="1:12">
      <c r="A150" s="38" t="s">
        <v>289</v>
      </c>
      <c r="B150" s="39" t="s">
        <v>486</v>
      </c>
      <c r="C150" s="40" t="s">
        <v>487</v>
      </c>
      <c r="D150" s="40" t="s">
        <v>479</v>
      </c>
      <c r="E150" s="36" t="s">
        <v>88</v>
      </c>
      <c r="F150" s="37">
        <v>0</v>
      </c>
      <c r="G150" s="42">
        <v>73.78</v>
      </c>
      <c r="H150" s="41">
        <f t="shared" si="6"/>
        <v>73.78</v>
      </c>
      <c r="I150" s="56">
        <f t="shared" si="7"/>
        <v>0</v>
      </c>
      <c r="J150" s="54">
        <f>ROUND(H150*报价汇总表13!$C$8,2)</f>
        <v>0</v>
      </c>
      <c r="K150" s="56"/>
      <c r="L150" s="53"/>
    </row>
    <row r="151" ht="39.95" customHeight="1" spans="1:12">
      <c r="A151" s="38" t="s">
        <v>488</v>
      </c>
      <c r="B151" s="39" t="s">
        <v>489</v>
      </c>
      <c r="C151" s="40" t="s">
        <v>490</v>
      </c>
      <c r="D151" s="40" t="s">
        <v>491</v>
      </c>
      <c r="E151" s="36" t="s">
        <v>88</v>
      </c>
      <c r="F151" s="37">
        <v>0</v>
      </c>
      <c r="G151" s="42">
        <v>105.95</v>
      </c>
      <c r="H151" s="41">
        <f t="shared" si="6"/>
        <v>105.95</v>
      </c>
      <c r="I151" s="56">
        <f t="shared" si="7"/>
        <v>0</v>
      </c>
      <c r="J151" s="54">
        <f>ROUND(H151*报价汇总表13!$C$8,2)</f>
        <v>0</v>
      </c>
      <c r="K151" s="56"/>
      <c r="L151" s="53"/>
    </row>
    <row r="152" ht="20.1" customHeight="1" spans="1:12">
      <c r="A152" s="38" t="s">
        <v>492</v>
      </c>
      <c r="B152" s="39" t="s">
        <v>493</v>
      </c>
      <c r="C152" s="40" t="s">
        <v>494</v>
      </c>
      <c r="D152" s="40"/>
      <c r="E152" s="36" t="s">
        <v>33</v>
      </c>
      <c r="F152" s="37"/>
      <c r="G152" s="42">
        <v>0</v>
      </c>
      <c r="H152" s="41">
        <f t="shared" si="6"/>
        <v>0</v>
      </c>
      <c r="I152" s="56">
        <f t="shared" si="7"/>
        <v>0</v>
      </c>
      <c r="J152" s="54">
        <f>ROUND(H152*报价汇总表13!$C$8,2)</f>
        <v>0</v>
      </c>
      <c r="K152" s="56"/>
      <c r="L152" s="53"/>
    </row>
    <row r="153" ht="69.95" customHeight="1" spans="1:12">
      <c r="A153" s="38" t="s">
        <v>45</v>
      </c>
      <c r="B153" s="39" t="s">
        <v>495</v>
      </c>
      <c r="C153" s="40" t="s">
        <v>496</v>
      </c>
      <c r="D153" s="40" t="s">
        <v>479</v>
      </c>
      <c r="E153" s="36" t="s">
        <v>88</v>
      </c>
      <c r="F153" s="37">
        <v>0</v>
      </c>
      <c r="G153" s="42">
        <v>192.25</v>
      </c>
      <c r="H153" s="41">
        <f t="shared" si="6"/>
        <v>192.25</v>
      </c>
      <c r="I153" s="56">
        <f t="shared" si="7"/>
        <v>0</v>
      </c>
      <c r="J153" s="54">
        <f>ROUND(H153*报价汇总表13!$C$8,2)</f>
        <v>0</v>
      </c>
      <c r="K153" s="56"/>
      <c r="L153" s="53"/>
    </row>
    <row r="154" ht="69.95" customHeight="1" spans="1:12">
      <c r="A154" s="38" t="s">
        <v>49</v>
      </c>
      <c r="B154" s="39" t="s">
        <v>497</v>
      </c>
      <c r="C154" s="40" t="s">
        <v>498</v>
      </c>
      <c r="D154" s="40" t="s">
        <v>479</v>
      </c>
      <c r="E154" s="36" t="s">
        <v>88</v>
      </c>
      <c r="F154" s="37">
        <v>0</v>
      </c>
      <c r="G154" s="42">
        <v>232.91</v>
      </c>
      <c r="H154" s="41">
        <f t="shared" si="6"/>
        <v>232.91</v>
      </c>
      <c r="I154" s="56">
        <f t="shared" si="7"/>
        <v>0</v>
      </c>
      <c r="J154" s="54">
        <f>ROUND(H154*报价汇总表13!$C$8,2)</f>
        <v>0</v>
      </c>
      <c r="K154" s="56"/>
      <c r="L154" s="53"/>
    </row>
    <row r="155" ht="69.95" customHeight="1" spans="1:12">
      <c r="A155" s="38" t="s">
        <v>190</v>
      </c>
      <c r="B155" s="39" t="s">
        <v>499</v>
      </c>
      <c r="C155" s="40" t="s">
        <v>500</v>
      </c>
      <c r="D155" s="40" t="s">
        <v>479</v>
      </c>
      <c r="E155" s="36" t="s">
        <v>88</v>
      </c>
      <c r="F155" s="37">
        <v>0</v>
      </c>
      <c r="G155" s="42">
        <v>272</v>
      </c>
      <c r="H155" s="41">
        <f t="shared" si="6"/>
        <v>272</v>
      </c>
      <c r="I155" s="56">
        <f t="shared" si="7"/>
        <v>0</v>
      </c>
      <c r="J155" s="54">
        <f>ROUND(H155*报价汇总表13!$C$8,2)</f>
        <v>0</v>
      </c>
      <c r="K155" s="56"/>
      <c r="L155" s="53"/>
    </row>
    <row r="156" ht="69.95" customHeight="1" spans="1:12">
      <c r="A156" s="38" t="s">
        <v>501</v>
      </c>
      <c r="B156" s="39" t="s">
        <v>502</v>
      </c>
      <c r="C156" s="40" t="s">
        <v>503</v>
      </c>
      <c r="D156" s="40" t="s">
        <v>479</v>
      </c>
      <c r="E156" s="36" t="s">
        <v>88</v>
      </c>
      <c r="F156" s="37">
        <v>0</v>
      </c>
      <c r="G156" s="42">
        <v>15.88</v>
      </c>
      <c r="H156" s="41">
        <f t="shared" si="6"/>
        <v>15.88</v>
      </c>
      <c r="I156" s="56">
        <f t="shared" si="7"/>
        <v>0</v>
      </c>
      <c r="J156" s="54">
        <f>ROUND(H156*报价汇总表13!$C$8,2)</f>
        <v>0</v>
      </c>
      <c r="K156" s="56"/>
      <c r="L156" s="53"/>
    </row>
    <row r="157" ht="69.95" customHeight="1" spans="1:12">
      <c r="A157" s="38" t="s">
        <v>504</v>
      </c>
      <c r="B157" s="39" t="s">
        <v>505</v>
      </c>
      <c r="C157" s="40" t="s">
        <v>506</v>
      </c>
      <c r="D157" s="40" t="s">
        <v>479</v>
      </c>
      <c r="E157" s="36" t="s">
        <v>57</v>
      </c>
      <c r="F157" s="37">
        <v>0</v>
      </c>
      <c r="G157" s="42">
        <v>614.25</v>
      </c>
      <c r="H157" s="41">
        <f t="shared" si="6"/>
        <v>614.25</v>
      </c>
      <c r="I157" s="56">
        <f t="shared" si="7"/>
        <v>0</v>
      </c>
      <c r="J157" s="54">
        <f>ROUND(H157*报价汇总表13!$C$8,2)</f>
        <v>0</v>
      </c>
      <c r="K157" s="56"/>
      <c r="L157" s="53"/>
    </row>
    <row r="158" ht="20.1" customHeight="1" spans="1:12">
      <c r="A158" s="38" t="s">
        <v>507</v>
      </c>
      <c r="B158" s="39" t="s">
        <v>508</v>
      </c>
      <c r="C158" s="40" t="s">
        <v>509</v>
      </c>
      <c r="D158" s="40"/>
      <c r="E158" s="36" t="s">
        <v>33</v>
      </c>
      <c r="F158" s="37"/>
      <c r="G158" s="42">
        <v>0</v>
      </c>
      <c r="H158" s="41">
        <f t="shared" si="6"/>
        <v>0</v>
      </c>
      <c r="I158" s="56">
        <f t="shared" si="7"/>
        <v>0</v>
      </c>
      <c r="J158" s="54">
        <f>ROUND(H158*报价汇总表13!$C$8,2)</f>
        <v>0</v>
      </c>
      <c r="K158" s="56"/>
      <c r="L158" s="53"/>
    </row>
    <row r="159" ht="60" customHeight="1" spans="1:12">
      <c r="A159" s="38" t="s">
        <v>45</v>
      </c>
      <c r="B159" s="39" t="s">
        <v>510</v>
      </c>
      <c r="C159" s="40" t="s">
        <v>511</v>
      </c>
      <c r="D159" s="40" t="s">
        <v>512</v>
      </c>
      <c r="E159" s="36" t="s">
        <v>88</v>
      </c>
      <c r="F159" s="37">
        <v>200</v>
      </c>
      <c r="G159" s="42">
        <v>57.79</v>
      </c>
      <c r="H159" s="41">
        <f t="shared" si="6"/>
        <v>57.79</v>
      </c>
      <c r="I159" s="56">
        <f t="shared" si="7"/>
        <v>11558</v>
      </c>
      <c r="J159" s="57"/>
      <c r="K159" s="56">
        <f>ROUND(F159*J159,0)</f>
        <v>0</v>
      </c>
      <c r="L159" s="53"/>
    </row>
    <row r="160" ht="39.95" customHeight="1" spans="1:12">
      <c r="A160" s="38" t="s">
        <v>513</v>
      </c>
      <c r="B160" s="39" t="s">
        <v>514</v>
      </c>
      <c r="C160" s="40" t="s">
        <v>515</v>
      </c>
      <c r="D160" s="40" t="s">
        <v>516</v>
      </c>
      <c r="E160" s="36" t="s">
        <v>57</v>
      </c>
      <c r="F160" s="37">
        <v>0</v>
      </c>
      <c r="G160" s="42">
        <v>453.877606458462</v>
      </c>
      <c r="H160" s="41">
        <f t="shared" si="6"/>
        <v>453.88</v>
      </c>
      <c r="I160" s="56">
        <f t="shared" si="7"/>
        <v>0</v>
      </c>
      <c r="J160" s="54">
        <f>ROUND(H160*报价汇总表13!$C$8,2)</f>
        <v>0</v>
      </c>
      <c r="K160" s="56"/>
      <c r="L160" s="53" t="s">
        <v>517</v>
      </c>
    </row>
    <row r="161" ht="69.95" customHeight="1" spans="1:12">
      <c r="A161" s="38" t="s">
        <v>518</v>
      </c>
      <c r="B161" s="39" t="s">
        <v>519</v>
      </c>
      <c r="C161" s="40" t="s">
        <v>520</v>
      </c>
      <c r="D161" s="40" t="s">
        <v>512</v>
      </c>
      <c r="E161" s="36" t="s">
        <v>88</v>
      </c>
      <c r="F161" s="37">
        <v>0</v>
      </c>
      <c r="G161" s="42">
        <v>40.7</v>
      </c>
      <c r="H161" s="41">
        <f t="shared" si="6"/>
        <v>40.7</v>
      </c>
      <c r="I161" s="56">
        <f t="shared" si="7"/>
        <v>0</v>
      </c>
      <c r="J161" s="54">
        <f>ROUND(H161*报价汇总表13!$C$8,2)</f>
        <v>0</v>
      </c>
      <c r="K161" s="56"/>
      <c r="L161" s="53"/>
    </row>
    <row r="162" ht="20.1" customHeight="1" spans="1:12">
      <c r="A162" s="38" t="s">
        <v>521</v>
      </c>
      <c r="B162" s="39" t="s">
        <v>522</v>
      </c>
      <c r="C162" s="40" t="s">
        <v>523</v>
      </c>
      <c r="D162" s="40"/>
      <c r="E162" s="36" t="s">
        <v>33</v>
      </c>
      <c r="F162" s="37"/>
      <c r="G162" s="42">
        <v>0</v>
      </c>
      <c r="H162" s="41">
        <f t="shared" si="6"/>
        <v>0</v>
      </c>
      <c r="I162" s="56">
        <f t="shared" si="7"/>
        <v>0</v>
      </c>
      <c r="J162" s="54">
        <f>ROUND(H162*报价汇总表13!$C$8,2)</f>
        <v>0</v>
      </c>
      <c r="K162" s="56"/>
      <c r="L162" s="53"/>
    </row>
    <row r="163" ht="30" customHeight="1" spans="1:12">
      <c r="A163" s="38" t="s">
        <v>524</v>
      </c>
      <c r="B163" s="39" t="s">
        <v>525</v>
      </c>
      <c r="C163" s="40" t="s">
        <v>526</v>
      </c>
      <c r="D163" s="40"/>
      <c r="E163" s="36" t="s">
        <v>33</v>
      </c>
      <c r="F163" s="37"/>
      <c r="G163" s="42">
        <v>0</v>
      </c>
      <c r="H163" s="41">
        <f t="shared" si="6"/>
        <v>0</v>
      </c>
      <c r="I163" s="56">
        <f t="shared" si="7"/>
        <v>0</v>
      </c>
      <c r="J163" s="54">
        <f>ROUND(H163*报价汇总表13!$C$8,2)</f>
        <v>0</v>
      </c>
      <c r="K163" s="56"/>
      <c r="L163" s="53"/>
    </row>
    <row r="164" ht="30" customHeight="1" spans="1:12">
      <c r="A164" s="38" t="s">
        <v>45</v>
      </c>
      <c r="B164" s="39" t="s">
        <v>527</v>
      </c>
      <c r="C164" s="40" t="s">
        <v>528</v>
      </c>
      <c r="D164" s="40" t="s">
        <v>529</v>
      </c>
      <c r="E164" s="36" t="s">
        <v>168</v>
      </c>
      <c r="F164" s="37">
        <v>200</v>
      </c>
      <c r="G164" s="42">
        <v>1.25299</v>
      </c>
      <c r="H164" s="41">
        <f t="shared" si="6"/>
        <v>1.25</v>
      </c>
      <c r="I164" s="56">
        <f t="shared" si="7"/>
        <v>250</v>
      </c>
      <c r="J164" s="57"/>
      <c r="K164" s="56">
        <f>ROUND(F164*J164,0)</f>
        <v>0</v>
      </c>
      <c r="L164" s="53" t="s">
        <v>530</v>
      </c>
    </row>
    <row r="165" ht="30" customHeight="1" spans="1:12">
      <c r="A165" s="38" t="s">
        <v>49</v>
      </c>
      <c r="B165" s="39" t="s">
        <v>531</v>
      </c>
      <c r="C165" s="40" t="s">
        <v>532</v>
      </c>
      <c r="D165" s="40" t="s">
        <v>529</v>
      </c>
      <c r="E165" s="36" t="s">
        <v>168</v>
      </c>
      <c r="F165" s="37">
        <v>400</v>
      </c>
      <c r="G165" s="42">
        <v>1.2493</v>
      </c>
      <c r="H165" s="41">
        <f t="shared" si="6"/>
        <v>1.25</v>
      </c>
      <c r="I165" s="56">
        <f t="shared" si="7"/>
        <v>500</v>
      </c>
      <c r="J165" s="57"/>
      <c r="K165" s="56">
        <f>ROUND(F165*J165,0)</f>
        <v>0</v>
      </c>
      <c r="L165" s="53" t="s">
        <v>400</v>
      </c>
    </row>
    <row r="166" ht="30" customHeight="1" spans="1:12">
      <c r="A166" s="38" t="s">
        <v>190</v>
      </c>
      <c r="B166" s="39" t="s">
        <v>533</v>
      </c>
      <c r="C166" s="40" t="s">
        <v>534</v>
      </c>
      <c r="D166" s="40" t="s">
        <v>535</v>
      </c>
      <c r="E166" s="36" t="s">
        <v>168</v>
      </c>
      <c r="F166" s="37">
        <v>0</v>
      </c>
      <c r="G166" s="42">
        <v>3.6793</v>
      </c>
      <c r="H166" s="41">
        <f t="shared" si="6"/>
        <v>3.68</v>
      </c>
      <c r="I166" s="56">
        <f t="shared" si="7"/>
        <v>0</v>
      </c>
      <c r="J166" s="54">
        <f>ROUND(H166*报价汇总表13!$C$8,2)</f>
        <v>0</v>
      </c>
      <c r="K166" s="56"/>
      <c r="L166" s="53" t="s">
        <v>400</v>
      </c>
    </row>
    <row r="167" ht="30" customHeight="1" spans="1:12">
      <c r="A167" s="38" t="s">
        <v>285</v>
      </c>
      <c r="B167" s="39" t="s">
        <v>536</v>
      </c>
      <c r="C167" s="40" t="s">
        <v>537</v>
      </c>
      <c r="D167" s="40"/>
      <c r="E167" s="36" t="s">
        <v>33</v>
      </c>
      <c r="F167" s="37"/>
      <c r="G167" s="42">
        <v>0</v>
      </c>
      <c r="H167" s="41">
        <f t="shared" si="6"/>
        <v>0</v>
      </c>
      <c r="I167" s="56">
        <f t="shared" si="7"/>
        <v>0</v>
      </c>
      <c r="J167" s="54">
        <f>ROUND(H167*报价汇总表13!$C$8,2)</f>
        <v>0</v>
      </c>
      <c r="K167" s="56"/>
      <c r="L167" s="53"/>
    </row>
    <row r="168" ht="60" customHeight="1" spans="1:12">
      <c r="A168" s="38" t="s">
        <v>61</v>
      </c>
      <c r="B168" s="39" t="s">
        <v>538</v>
      </c>
      <c r="C168" s="40" t="s">
        <v>539</v>
      </c>
      <c r="D168" s="40" t="s">
        <v>540</v>
      </c>
      <c r="E168" s="36" t="s">
        <v>168</v>
      </c>
      <c r="F168" s="37">
        <v>400</v>
      </c>
      <c r="G168" s="42">
        <v>9.0493</v>
      </c>
      <c r="H168" s="41">
        <f t="shared" si="6"/>
        <v>9.05</v>
      </c>
      <c r="I168" s="56">
        <f t="shared" si="7"/>
        <v>3620</v>
      </c>
      <c r="J168" s="57"/>
      <c r="K168" s="56">
        <f>ROUND(F168*J168,0)</f>
        <v>0</v>
      </c>
      <c r="L168" s="53" t="s">
        <v>400</v>
      </c>
    </row>
    <row r="169" ht="60" customHeight="1" spans="1:12">
      <c r="A169" s="38" t="s">
        <v>66</v>
      </c>
      <c r="B169" s="39" t="s">
        <v>541</v>
      </c>
      <c r="C169" s="40" t="s">
        <v>542</v>
      </c>
      <c r="D169" s="40" t="s">
        <v>540</v>
      </c>
      <c r="E169" s="36" t="s">
        <v>168</v>
      </c>
      <c r="F169" s="37">
        <v>0</v>
      </c>
      <c r="G169" s="42">
        <v>10.994988031</v>
      </c>
      <c r="H169" s="41">
        <f t="shared" si="6"/>
        <v>10.99</v>
      </c>
      <c r="I169" s="56">
        <f t="shared" si="7"/>
        <v>0</v>
      </c>
      <c r="J169" s="54">
        <f>ROUND(H169*报价汇总表13!$C$8,2)</f>
        <v>0</v>
      </c>
      <c r="K169" s="56"/>
      <c r="L169" s="53" t="s">
        <v>400</v>
      </c>
    </row>
    <row r="170" ht="20.1" customHeight="1" spans="1:12">
      <c r="A170" s="38" t="s">
        <v>543</v>
      </c>
      <c r="B170" s="39" t="s">
        <v>544</v>
      </c>
      <c r="C170" s="40" t="s">
        <v>545</v>
      </c>
      <c r="D170" s="40"/>
      <c r="E170" s="36" t="s">
        <v>33</v>
      </c>
      <c r="F170" s="37"/>
      <c r="G170" s="42">
        <v>0</v>
      </c>
      <c r="H170" s="41">
        <f t="shared" si="6"/>
        <v>0</v>
      </c>
      <c r="I170" s="56">
        <f t="shared" si="7"/>
        <v>0</v>
      </c>
      <c r="J170" s="54">
        <f>ROUND(H170*报价汇总表13!$C$8,2)</f>
        <v>0</v>
      </c>
      <c r="K170" s="56"/>
      <c r="L170" s="53"/>
    </row>
    <row r="171" ht="60" customHeight="1" spans="1:12">
      <c r="A171" s="38" t="s">
        <v>45</v>
      </c>
      <c r="B171" s="39" t="s">
        <v>546</v>
      </c>
      <c r="C171" s="40" t="s">
        <v>547</v>
      </c>
      <c r="D171" s="40" t="s">
        <v>548</v>
      </c>
      <c r="E171" s="36" t="s">
        <v>41</v>
      </c>
      <c r="F171" s="37">
        <v>100</v>
      </c>
      <c r="G171" s="42">
        <v>8.12</v>
      </c>
      <c r="H171" s="41">
        <f t="shared" si="6"/>
        <v>8.12</v>
      </c>
      <c r="I171" s="56">
        <f t="shared" si="7"/>
        <v>812</v>
      </c>
      <c r="J171" s="57"/>
      <c r="K171" s="56">
        <f>ROUND(F171*J171,0)</f>
        <v>0</v>
      </c>
      <c r="L171" s="53"/>
    </row>
    <row r="172" ht="60" customHeight="1" spans="1:12">
      <c r="A172" s="38" t="s">
        <v>49</v>
      </c>
      <c r="B172" s="39" t="s">
        <v>549</v>
      </c>
      <c r="C172" s="40" t="s">
        <v>550</v>
      </c>
      <c r="D172" s="40" t="s">
        <v>551</v>
      </c>
      <c r="E172" s="36" t="s">
        <v>41</v>
      </c>
      <c r="F172" s="37">
        <v>100</v>
      </c>
      <c r="G172" s="42">
        <v>13.32</v>
      </c>
      <c r="H172" s="41">
        <f t="shared" si="6"/>
        <v>13.32</v>
      </c>
      <c r="I172" s="56">
        <f t="shared" si="7"/>
        <v>1332</v>
      </c>
      <c r="J172" s="57"/>
      <c r="K172" s="56">
        <f>ROUND(F172*J172,0)</f>
        <v>0</v>
      </c>
      <c r="L172" s="53"/>
    </row>
    <row r="173" ht="69.95" customHeight="1" spans="1:12">
      <c r="A173" s="38" t="s">
        <v>190</v>
      </c>
      <c r="B173" s="39" t="s">
        <v>552</v>
      </c>
      <c r="C173" s="40" t="s">
        <v>553</v>
      </c>
      <c r="D173" s="40" t="s">
        <v>554</v>
      </c>
      <c r="E173" s="36" t="s">
        <v>41</v>
      </c>
      <c r="F173" s="37">
        <v>100</v>
      </c>
      <c r="G173" s="42">
        <v>11.27</v>
      </c>
      <c r="H173" s="41">
        <f t="shared" si="6"/>
        <v>11.27</v>
      </c>
      <c r="I173" s="56">
        <f t="shared" si="7"/>
        <v>1127</v>
      </c>
      <c r="J173" s="57"/>
      <c r="K173" s="56">
        <f>ROUND(F173*J173,0)</f>
        <v>0</v>
      </c>
      <c r="L173" s="53"/>
    </row>
    <row r="174" ht="69.95" customHeight="1" spans="1:12">
      <c r="A174" s="38" t="s">
        <v>285</v>
      </c>
      <c r="B174" s="39" t="s">
        <v>555</v>
      </c>
      <c r="C174" s="40" t="s">
        <v>556</v>
      </c>
      <c r="D174" s="40" t="s">
        <v>557</v>
      </c>
      <c r="E174" s="36" t="s">
        <v>41</v>
      </c>
      <c r="F174" s="37">
        <v>400</v>
      </c>
      <c r="G174" s="42">
        <v>25.87</v>
      </c>
      <c r="H174" s="41">
        <f t="shared" si="6"/>
        <v>25.87</v>
      </c>
      <c r="I174" s="56">
        <f t="shared" si="7"/>
        <v>10348</v>
      </c>
      <c r="J174" s="57"/>
      <c r="K174" s="56">
        <f>ROUND(F174*J174,0)</f>
        <v>0</v>
      </c>
      <c r="L174" s="53"/>
    </row>
    <row r="175" ht="69.95" customHeight="1" spans="1:12">
      <c r="A175" s="38" t="s">
        <v>289</v>
      </c>
      <c r="B175" s="39" t="s">
        <v>558</v>
      </c>
      <c r="C175" s="40" t="s">
        <v>559</v>
      </c>
      <c r="D175" s="40" t="s">
        <v>560</v>
      </c>
      <c r="E175" s="36" t="s">
        <v>41</v>
      </c>
      <c r="F175" s="37">
        <v>0</v>
      </c>
      <c r="G175" s="42">
        <v>45.93</v>
      </c>
      <c r="H175" s="41">
        <f t="shared" si="6"/>
        <v>45.93</v>
      </c>
      <c r="I175" s="56">
        <f t="shared" si="7"/>
        <v>0</v>
      </c>
      <c r="J175" s="54">
        <f>ROUND(H175*报价汇总表13!$C$8,2)</f>
        <v>0</v>
      </c>
      <c r="K175" s="56"/>
      <c r="L175" s="53"/>
    </row>
    <row r="176" ht="30" customHeight="1" spans="1:12">
      <c r="A176" s="38" t="s">
        <v>406</v>
      </c>
      <c r="B176" s="39" t="s">
        <v>561</v>
      </c>
      <c r="C176" s="40" t="s">
        <v>562</v>
      </c>
      <c r="D176" s="40"/>
      <c r="E176" s="36" t="s">
        <v>33</v>
      </c>
      <c r="F176" s="37"/>
      <c r="G176" s="42">
        <v>0</v>
      </c>
      <c r="H176" s="41">
        <f t="shared" si="6"/>
        <v>0</v>
      </c>
      <c r="I176" s="56">
        <f t="shared" si="7"/>
        <v>0</v>
      </c>
      <c r="J176" s="54">
        <f>ROUND(H176*报价汇总表13!$C$8,2)</f>
        <v>0</v>
      </c>
      <c r="K176" s="56"/>
      <c r="L176" s="53"/>
    </row>
    <row r="177" ht="69.95" customHeight="1" spans="1:12">
      <c r="A177" s="38" t="s">
        <v>61</v>
      </c>
      <c r="B177" s="39" t="s">
        <v>563</v>
      </c>
      <c r="C177" s="40" t="s">
        <v>564</v>
      </c>
      <c r="D177" s="40" t="s">
        <v>560</v>
      </c>
      <c r="E177" s="36" t="s">
        <v>41</v>
      </c>
      <c r="F177" s="37">
        <v>100</v>
      </c>
      <c r="G177" s="42">
        <v>51.67</v>
      </c>
      <c r="H177" s="41">
        <f t="shared" si="6"/>
        <v>51.67</v>
      </c>
      <c r="I177" s="56">
        <f t="shared" si="7"/>
        <v>5167</v>
      </c>
      <c r="J177" s="57"/>
      <c r="K177" s="56">
        <f>ROUND(F177*J177,0)</f>
        <v>0</v>
      </c>
      <c r="L177" s="53"/>
    </row>
    <row r="178" ht="69.95" customHeight="1" spans="1:12">
      <c r="A178" s="38" t="s">
        <v>66</v>
      </c>
      <c r="B178" s="39" t="s">
        <v>565</v>
      </c>
      <c r="C178" s="40" t="s">
        <v>566</v>
      </c>
      <c r="D178" s="40" t="s">
        <v>560</v>
      </c>
      <c r="E178" s="36" t="s">
        <v>41</v>
      </c>
      <c r="F178" s="37">
        <v>100</v>
      </c>
      <c r="G178" s="42">
        <v>56.04</v>
      </c>
      <c r="H178" s="41">
        <f t="shared" si="6"/>
        <v>56.04</v>
      </c>
      <c r="I178" s="56">
        <f t="shared" si="7"/>
        <v>5604</v>
      </c>
      <c r="J178" s="57"/>
      <c r="K178" s="56">
        <f>ROUND(F178*J178,0)</f>
        <v>0</v>
      </c>
      <c r="L178" s="53"/>
    </row>
    <row r="179" ht="69.95" customHeight="1" spans="1:12">
      <c r="A179" s="38" t="s">
        <v>372</v>
      </c>
      <c r="B179" s="39" t="s">
        <v>567</v>
      </c>
      <c r="C179" s="40" t="s">
        <v>568</v>
      </c>
      <c r="D179" s="40" t="s">
        <v>560</v>
      </c>
      <c r="E179" s="36" t="s">
        <v>41</v>
      </c>
      <c r="F179" s="37">
        <v>100</v>
      </c>
      <c r="G179" s="42">
        <v>59.87</v>
      </c>
      <c r="H179" s="41">
        <f t="shared" si="6"/>
        <v>59.87</v>
      </c>
      <c r="I179" s="56">
        <f t="shared" si="7"/>
        <v>5987</v>
      </c>
      <c r="J179" s="57"/>
      <c r="K179" s="56">
        <f>ROUND(F179*J179,0)</f>
        <v>0</v>
      </c>
      <c r="L179" s="53"/>
    </row>
    <row r="180" ht="80.1" customHeight="1" spans="1:12">
      <c r="A180" s="38" t="s">
        <v>411</v>
      </c>
      <c r="B180" s="39" t="s">
        <v>569</v>
      </c>
      <c r="C180" s="40" t="s">
        <v>570</v>
      </c>
      <c r="D180" s="40" t="s">
        <v>571</v>
      </c>
      <c r="E180" s="36" t="s">
        <v>41</v>
      </c>
      <c r="F180" s="37">
        <v>0</v>
      </c>
      <c r="G180" s="42">
        <v>39.81</v>
      </c>
      <c r="H180" s="41">
        <f t="shared" si="6"/>
        <v>39.81</v>
      </c>
      <c r="I180" s="56">
        <f t="shared" si="7"/>
        <v>0</v>
      </c>
      <c r="J180" s="54">
        <f>ROUND(H180*报价汇总表13!$C$8,2)</f>
        <v>0</v>
      </c>
      <c r="K180" s="56"/>
      <c r="L180" s="53"/>
    </row>
    <row r="181" ht="50.1" customHeight="1" spans="1:12">
      <c r="A181" s="38" t="s">
        <v>415</v>
      </c>
      <c r="B181" s="39" t="s">
        <v>572</v>
      </c>
      <c r="C181" s="40" t="s">
        <v>573</v>
      </c>
      <c r="D181" s="40" t="s">
        <v>574</v>
      </c>
      <c r="E181" s="36" t="s">
        <v>41</v>
      </c>
      <c r="F181" s="37">
        <v>0</v>
      </c>
      <c r="G181" s="42">
        <v>36.7</v>
      </c>
      <c r="H181" s="41">
        <f t="shared" si="6"/>
        <v>36.7</v>
      </c>
      <c r="I181" s="56">
        <f t="shared" si="7"/>
        <v>0</v>
      </c>
      <c r="J181" s="54">
        <f>ROUND(H181*报价汇总表13!$C$8,2)</f>
        <v>0</v>
      </c>
      <c r="K181" s="56"/>
      <c r="L181" s="53"/>
    </row>
    <row r="182" ht="30" customHeight="1" spans="1:12">
      <c r="A182" s="38" t="s">
        <v>419</v>
      </c>
      <c r="B182" s="39" t="s">
        <v>575</v>
      </c>
      <c r="C182" s="40" t="s">
        <v>576</v>
      </c>
      <c r="D182" s="40" t="s">
        <v>577</v>
      </c>
      <c r="E182" s="36" t="s">
        <v>41</v>
      </c>
      <c r="F182" s="37">
        <v>0</v>
      </c>
      <c r="G182" s="42">
        <v>14.55</v>
      </c>
      <c r="H182" s="41">
        <f t="shared" si="6"/>
        <v>14.55</v>
      </c>
      <c r="I182" s="56">
        <f t="shared" si="7"/>
        <v>0</v>
      </c>
      <c r="J182" s="54">
        <f>ROUND(H182*报价汇总表13!$C$8,2)</f>
        <v>0</v>
      </c>
      <c r="K182" s="56"/>
      <c r="L182" s="53"/>
    </row>
    <row r="183" ht="30" customHeight="1" spans="1:12">
      <c r="A183" s="38" t="s">
        <v>578</v>
      </c>
      <c r="B183" s="39" t="s">
        <v>579</v>
      </c>
      <c r="C183" s="40" t="s">
        <v>580</v>
      </c>
      <c r="D183" s="40"/>
      <c r="E183" s="36" t="s">
        <v>33</v>
      </c>
      <c r="F183" s="37"/>
      <c r="G183" s="42">
        <v>0</v>
      </c>
      <c r="H183" s="41">
        <f t="shared" si="6"/>
        <v>0</v>
      </c>
      <c r="I183" s="56">
        <f t="shared" si="7"/>
        <v>0</v>
      </c>
      <c r="J183" s="54">
        <f>ROUND(H183*报价汇总表13!$C$8,2)</f>
        <v>0</v>
      </c>
      <c r="K183" s="56"/>
      <c r="L183" s="53"/>
    </row>
    <row r="184" ht="20.1" customHeight="1" spans="1:12">
      <c r="A184" s="38" t="s">
        <v>45</v>
      </c>
      <c r="B184" s="39" t="s">
        <v>581</v>
      </c>
      <c r="C184" s="40" t="s">
        <v>582</v>
      </c>
      <c r="D184" s="40"/>
      <c r="E184" s="36" t="s">
        <v>33</v>
      </c>
      <c r="F184" s="37"/>
      <c r="G184" s="42">
        <v>0</v>
      </c>
      <c r="H184" s="41">
        <f t="shared" si="6"/>
        <v>0</v>
      </c>
      <c r="I184" s="56">
        <f t="shared" si="7"/>
        <v>0</v>
      </c>
      <c r="J184" s="54">
        <f>ROUND(H184*报价汇总表13!$C$8,2)</f>
        <v>0</v>
      </c>
      <c r="K184" s="56"/>
      <c r="L184" s="53"/>
    </row>
    <row r="185" ht="69.95" customHeight="1" spans="1:12">
      <c r="A185" s="38" t="s">
        <v>61</v>
      </c>
      <c r="B185" s="39" t="s">
        <v>583</v>
      </c>
      <c r="C185" s="40" t="s">
        <v>584</v>
      </c>
      <c r="D185" s="40" t="s">
        <v>585</v>
      </c>
      <c r="E185" s="36" t="s">
        <v>57</v>
      </c>
      <c r="F185" s="37">
        <v>0</v>
      </c>
      <c r="G185" s="42">
        <v>365.02</v>
      </c>
      <c r="H185" s="41">
        <f t="shared" si="6"/>
        <v>365.02</v>
      </c>
      <c r="I185" s="56">
        <f t="shared" si="7"/>
        <v>0</v>
      </c>
      <c r="J185" s="54">
        <f>ROUND(H185*报价汇总表13!$C$8,2)</f>
        <v>0</v>
      </c>
      <c r="K185" s="56"/>
      <c r="L185" s="53"/>
    </row>
    <row r="186" ht="69.95" customHeight="1" spans="1:12">
      <c r="A186" s="38" t="s">
        <v>66</v>
      </c>
      <c r="B186" s="39" t="s">
        <v>586</v>
      </c>
      <c r="C186" s="40" t="s">
        <v>587</v>
      </c>
      <c r="D186" s="40" t="s">
        <v>585</v>
      </c>
      <c r="E186" s="36" t="s">
        <v>57</v>
      </c>
      <c r="F186" s="37">
        <v>0</v>
      </c>
      <c r="G186" s="42">
        <v>409.79</v>
      </c>
      <c r="H186" s="41">
        <f t="shared" si="6"/>
        <v>409.79</v>
      </c>
      <c r="I186" s="56">
        <f t="shared" si="7"/>
        <v>0</v>
      </c>
      <c r="J186" s="54">
        <f>ROUND(H186*报价汇总表13!$C$8,2)</f>
        <v>0</v>
      </c>
      <c r="K186" s="56"/>
      <c r="L186" s="53"/>
    </row>
    <row r="187" ht="20.1" customHeight="1" spans="1:12">
      <c r="A187" s="38" t="s">
        <v>49</v>
      </c>
      <c r="B187" s="39" t="s">
        <v>588</v>
      </c>
      <c r="C187" s="40" t="s">
        <v>589</v>
      </c>
      <c r="D187" s="40"/>
      <c r="E187" s="36" t="s">
        <v>33</v>
      </c>
      <c r="F187" s="37"/>
      <c r="G187" s="42">
        <v>0</v>
      </c>
      <c r="H187" s="41">
        <f t="shared" si="6"/>
        <v>0</v>
      </c>
      <c r="I187" s="56">
        <f t="shared" si="7"/>
        <v>0</v>
      </c>
      <c r="J187" s="54">
        <f>ROUND(H187*报价汇总表13!$C$8,2)</f>
        <v>0</v>
      </c>
      <c r="K187" s="56"/>
      <c r="L187" s="53"/>
    </row>
    <row r="188" ht="69.95" customHeight="1" spans="1:12">
      <c r="A188" s="38" t="s">
        <v>61</v>
      </c>
      <c r="B188" s="39" t="s">
        <v>590</v>
      </c>
      <c r="C188" s="40" t="s">
        <v>591</v>
      </c>
      <c r="D188" s="40" t="s">
        <v>585</v>
      </c>
      <c r="E188" s="36" t="s">
        <v>57</v>
      </c>
      <c r="F188" s="37">
        <v>0</v>
      </c>
      <c r="G188" s="42">
        <v>400.31</v>
      </c>
      <c r="H188" s="41">
        <f t="shared" si="6"/>
        <v>400.31</v>
      </c>
      <c r="I188" s="56">
        <f t="shared" si="7"/>
        <v>0</v>
      </c>
      <c r="J188" s="54">
        <f>ROUND(H188*报价汇总表13!$C$8,2)</f>
        <v>0</v>
      </c>
      <c r="K188" s="56"/>
      <c r="L188" s="53"/>
    </row>
    <row r="189" ht="69.95" customHeight="1" spans="1:12">
      <c r="A189" s="38" t="s">
        <v>66</v>
      </c>
      <c r="B189" s="39" t="s">
        <v>592</v>
      </c>
      <c r="C189" s="40" t="s">
        <v>593</v>
      </c>
      <c r="D189" s="40" t="s">
        <v>585</v>
      </c>
      <c r="E189" s="36" t="s">
        <v>57</v>
      </c>
      <c r="F189" s="37">
        <v>0</v>
      </c>
      <c r="G189" s="42">
        <v>433.8</v>
      </c>
      <c r="H189" s="41">
        <f t="shared" si="6"/>
        <v>433.8</v>
      </c>
      <c r="I189" s="56">
        <f t="shared" si="7"/>
        <v>0</v>
      </c>
      <c r="J189" s="54">
        <f>ROUND(H189*报价汇总表13!$C$8,2)</f>
        <v>0</v>
      </c>
      <c r="K189" s="56"/>
      <c r="L189" s="53"/>
    </row>
    <row r="190" ht="69.95" customHeight="1" spans="1:12">
      <c r="A190" s="38" t="s">
        <v>372</v>
      </c>
      <c r="B190" s="39" t="s">
        <v>594</v>
      </c>
      <c r="C190" s="40" t="s">
        <v>595</v>
      </c>
      <c r="D190" s="40" t="s">
        <v>585</v>
      </c>
      <c r="E190" s="36" t="s">
        <v>57</v>
      </c>
      <c r="F190" s="37">
        <v>0</v>
      </c>
      <c r="G190" s="42">
        <v>400.66</v>
      </c>
      <c r="H190" s="41">
        <f t="shared" si="6"/>
        <v>400.66</v>
      </c>
      <c r="I190" s="56">
        <f t="shared" si="7"/>
        <v>0</v>
      </c>
      <c r="J190" s="54">
        <f>ROUND(H190*报价汇总表13!$C$8,2)</f>
        <v>0</v>
      </c>
      <c r="K190" s="56"/>
      <c r="L190" s="53"/>
    </row>
    <row r="191" ht="20.1" customHeight="1" spans="1:12">
      <c r="A191" s="38" t="s">
        <v>596</v>
      </c>
      <c r="B191" s="39" t="s">
        <v>597</v>
      </c>
      <c r="C191" s="40" t="s">
        <v>598</v>
      </c>
      <c r="D191" s="40"/>
      <c r="E191" s="36" t="s">
        <v>33</v>
      </c>
      <c r="F191" s="37"/>
      <c r="G191" s="42">
        <v>0</v>
      </c>
      <c r="H191" s="41">
        <f t="shared" si="6"/>
        <v>0</v>
      </c>
      <c r="I191" s="56">
        <f t="shared" si="7"/>
        <v>0</v>
      </c>
      <c r="J191" s="54">
        <f>ROUND(H191*报价汇总表13!$C$8,2)</f>
        <v>0</v>
      </c>
      <c r="K191" s="56"/>
      <c r="L191" s="53"/>
    </row>
    <row r="192" ht="20.1" customHeight="1" spans="1:12">
      <c r="A192" s="38" t="s">
        <v>45</v>
      </c>
      <c r="B192" s="39" t="s">
        <v>599</v>
      </c>
      <c r="C192" s="40" t="s">
        <v>600</v>
      </c>
      <c r="D192" s="40"/>
      <c r="E192" s="36" t="s">
        <v>33</v>
      </c>
      <c r="F192" s="37"/>
      <c r="G192" s="42">
        <v>0</v>
      </c>
      <c r="H192" s="41">
        <f t="shared" si="6"/>
        <v>0</v>
      </c>
      <c r="I192" s="56">
        <f t="shared" si="7"/>
        <v>0</v>
      </c>
      <c r="J192" s="54">
        <f>ROUND(H192*报价汇总表13!$C$8,2)</f>
        <v>0</v>
      </c>
      <c r="K192" s="56"/>
      <c r="L192" s="53"/>
    </row>
    <row r="193" ht="60" customHeight="1" spans="1:12">
      <c r="A193" s="38" t="s">
        <v>61</v>
      </c>
      <c r="B193" s="39" t="s">
        <v>601</v>
      </c>
      <c r="C193" s="40" t="s">
        <v>602</v>
      </c>
      <c r="D193" s="40" t="s">
        <v>603</v>
      </c>
      <c r="E193" s="36" t="s">
        <v>57</v>
      </c>
      <c r="F193" s="37">
        <v>500</v>
      </c>
      <c r="G193" s="42">
        <v>244.5279840865</v>
      </c>
      <c r="H193" s="41">
        <f t="shared" si="6"/>
        <v>244.53</v>
      </c>
      <c r="I193" s="56">
        <f t="shared" si="7"/>
        <v>122265</v>
      </c>
      <c r="J193" s="57"/>
      <c r="K193" s="56">
        <f>ROUND(F193*J193,0)</f>
        <v>0</v>
      </c>
      <c r="L193" s="53" t="s">
        <v>437</v>
      </c>
    </row>
    <row r="194" ht="60" customHeight="1" spans="1:12">
      <c r="A194" s="38" t="s">
        <v>66</v>
      </c>
      <c r="B194" s="39" t="s">
        <v>604</v>
      </c>
      <c r="C194" s="40" t="s">
        <v>605</v>
      </c>
      <c r="D194" s="40" t="s">
        <v>603</v>
      </c>
      <c r="E194" s="36" t="s">
        <v>57</v>
      </c>
      <c r="F194" s="37">
        <v>500</v>
      </c>
      <c r="G194" s="42">
        <v>244.5295843485</v>
      </c>
      <c r="H194" s="41">
        <f t="shared" si="6"/>
        <v>244.53</v>
      </c>
      <c r="I194" s="56">
        <f t="shared" si="7"/>
        <v>122265</v>
      </c>
      <c r="J194" s="57"/>
      <c r="K194" s="56">
        <f>ROUND(F194*J194,0)</f>
        <v>0</v>
      </c>
      <c r="L194" s="53" t="s">
        <v>146</v>
      </c>
    </row>
    <row r="195" ht="60" customHeight="1" spans="1:12">
      <c r="A195" s="38" t="s">
        <v>372</v>
      </c>
      <c r="B195" s="39" t="s">
        <v>606</v>
      </c>
      <c r="C195" s="40" t="s">
        <v>607</v>
      </c>
      <c r="D195" s="40" t="s">
        <v>603</v>
      </c>
      <c r="E195" s="36" t="s">
        <v>57</v>
      </c>
      <c r="F195" s="37">
        <v>0</v>
      </c>
      <c r="G195" s="42">
        <v>244.529392944</v>
      </c>
      <c r="H195" s="41">
        <f t="shared" si="6"/>
        <v>244.53</v>
      </c>
      <c r="I195" s="56">
        <f t="shared" si="7"/>
        <v>0</v>
      </c>
      <c r="J195" s="54">
        <f>ROUND(H195*报价汇总表13!$C$8,2)</f>
        <v>0</v>
      </c>
      <c r="K195" s="56"/>
      <c r="L195" s="53" t="s">
        <v>608</v>
      </c>
    </row>
    <row r="196" ht="60" customHeight="1" spans="1:12">
      <c r="A196" s="38" t="s">
        <v>376</v>
      </c>
      <c r="B196" s="39" t="s">
        <v>609</v>
      </c>
      <c r="C196" s="40" t="s">
        <v>610</v>
      </c>
      <c r="D196" s="40" t="s">
        <v>603</v>
      </c>
      <c r="E196" s="36" t="s">
        <v>57</v>
      </c>
      <c r="F196" s="37">
        <v>0</v>
      </c>
      <c r="G196" s="42">
        <v>244.5298926798</v>
      </c>
      <c r="H196" s="41">
        <f t="shared" si="6"/>
        <v>244.53</v>
      </c>
      <c r="I196" s="56">
        <f t="shared" si="7"/>
        <v>0</v>
      </c>
      <c r="J196" s="54">
        <f>ROUND(H196*报价汇总表13!$C$8,2)</f>
        <v>0</v>
      </c>
      <c r="K196" s="56"/>
      <c r="L196" s="53" t="s">
        <v>611</v>
      </c>
    </row>
    <row r="197" ht="60" customHeight="1" spans="1:12">
      <c r="A197" s="38" t="s">
        <v>403</v>
      </c>
      <c r="B197" s="39" t="s">
        <v>612</v>
      </c>
      <c r="C197" s="40" t="s">
        <v>613</v>
      </c>
      <c r="D197" s="40" t="s">
        <v>603</v>
      </c>
      <c r="E197" s="36" t="s">
        <v>57</v>
      </c>
      <c r="F197" s="37">
        <v>0</v>
      </c>
      <c r="G197" s="42">
        <v>230.4904901135</v>
      </c>
      <c r="H197" s="41">
        <f t="shared" si="6"/>
        <v>230.49</v>
      </c>
      <c r="I197" s="56">
        <f t="shared" si="7"/>
        <v>0</v>
      </c>
      <c r="J197" s="54">
        <f>ROUND(H197*报价汇总表13!$C$8,2)</f>
        <v>0</v>
      </c>
      <c r="K197" s="56"/>
      <c r="L197" s="53" t="s">
        <v>614</v>
      </c>
    </row>
    <row r="198" ht="60" customHeight="1" spans="1:12">
      <c r="A198" s="38" t="s">
        <v>615</v>
      </c>
      <c r="B198" s="39" t="s">
        <v>616</v>
      </c>
      <c r="C198" s="40" t="s">
        <v>617</v>
      </c>
      <c r="D198" s="40" t="s">
        <v>603</v>
      </c>
      <c r="E198" s="36" t="s">
        <v>57</v>
      </c>
      <c r="F198" s="37">
        <v>0</v>
      </c>
      <c r="G198" s="42">
        <v>230.4901003315</v>
      </c>
      <c r="H198" s="41">
        <f t="shared" si="6"/>
        <v>230.49</v>
      </c>
      <c r="I198" s="56">
        <f t="shared" si="7"/>
        <v>0</v>
      </c>
      <c r="J198" s="54">
        <f>ROUND(H198*报价汇总表13!$C$8,2)</f>
        <v>0</v>
      </c>
      <c r="K198" s="56"/>
      <c r="L198" s="53" t="s">
        <v>437</v>
      </c>
    </row>
    <row r="199" ht="30" customHeight="1" spans="1:12">
      <c r="A199" s="38" t="s">
        <v>618</v>
      </c>
      <c r="B199" s="39" t="s">
        <v>619</v>
      </c>
      <c r="C199" s="40" t="s">
        <v>620</v>
      </c>
      <c r="D199" s="40" t="s">
        <v>621</v>
      </c>
      <c r="E199" s="36" t="s">
        <v>57</v>
      </c>
      <c r="F199" s="37">
        <v>350</v>
      </c>
      <c r="G199" s="42">
        <v>162.685710358</v>
      </c>
      <c r="H199" s="41">
        <f t="shared" ref="H199:H262" si="8">ROUND(G199,2)</f>
        <v>162.69</v>
      </c>
      <c r="I199" s="56">
        <f t="shared" ref="I199:I262" si="9">ROUND(F199*H199,0)</f>
        <v>56942</v>
      </c>
      <c r="J199" s="57"/>
      <c r="K199" s="56">
        <f>ROUND(F199*J199,0)</f>
        <v>0</v>
      </c>
      <c r="L199" s="53" t="s">
        <v>146</v>
      </c>
    </row>
    <row r="200" ht="30" customHeight="1" spans="1:12">
      <c r="A200" s="38" t="s">
        <v>622</v>
      </c>
      <c r="B200" s="39"/>
      <c r="C200" s="40" t="s">
        <v>623</v>
      </c>
      <c r="D200" s="40"/>
      <c r="E200" s="36" t="s">
        <v>57</v>
      </c>
      <c r="F200" s="37">
        <v>0</v>
      </c>
      <c r="G200" s="42">
        <v>162.3670524525</v>
      </c>
      <c r="H200" s="41">
        <f t="shared" si="8"/>
        <v>162.37</v>
      </c>
      <c r="I200" s="56">
        <f t="shared" si="9"/>
        <v>0</v>
      </c>
      <c r="J200" s="54">
        <f>ROUND(H200*报价汇总表13!$C$8,2)</f>
        <v>0</v>
      </c>
      <c r="K200" s="56"/>
      <c r="L200" s="53" t="s">
        <v>437</v>
      </c>
    </row>
    <row r="201" ht="69.95" customHeight="1" spans="1:12">
      <c r="A201" s="38" t="s">
        <v>49</v>
      </c>
      <c r="B201" s="39" t="s">
        <v>624</v>
      </c>
      <c r="C201" s="40" t="s">
        <v>625</v>
      </c>
      <c r="D201" s="40" t="s">
        <v>626</v>
      </c>
      <c r="E201" s="36" t="s">
        <v>57</v>
      </c>
      <c r="F201" s="37">
        <v>0</v>
      </c>
      <c r="G201" s="42">
        <v>296.28911819</v>
      </c>
      <c r="H201" s="41">
        <f t="shared" si="8"/>
        <v>296.29</v>
      </c>
      <c r="I201" s="56">
        <f t="shared" si="9"/>
        <v>0</v>
      </c>
      <c r="J201" s="54">
        <f>ROUND(H201*报价汇总表13!$C$8,2)</f>
        <v>0</v>
      </c>
      <c r="K201" s="56"/>
      <c r="L201" s="53" t="s">
        <v>437</v>
      </c>
    </row>
    <row r="202" ht="69.95" customHeight="1" spans="1:12">
      <c r="A202" s="38" t="s">
        <v>627</v>
      </c>
      <c r="B202" s="39" t="s">
        <v>628</v>
      </c>
      <c r="C202" s="40" t="s">
        <v>629</v>
      </c>
      <c r="D202" s="40" t="s">
        <v>626</v>
      </c>
      <c r="E202" s="36" t="s">
        <v>57</v>
      </c>
      <c r="F202" s="37">
        <v>0</v>
      </c>
      <c r="G202" s="42">
        <v>296.28789598</v>
      </c>
      <c r="H202" s="41">
        <f t="shared" si="8"/>
        <v>296.29</v>
      </c>
      <c r="I202" s="56">
        <f t="shared" si="9"/>
        <v>0</v>
      </c>
      <c r="J202" s="54">
        <f>ROUND(H202*报价汇总表13!$C$8,2)</f>
        <v>0</v>
      </c>
      <c r="K202" s="56"/>
      <c r="L202" s="53" t="s">
        <v>146</v>
      </c>
    </row>
    <row r="203" ht="20.1" customHeight="1" spans="1:12">
      <c r="A203" s="38" t="s">
        <v>630</v>
      </c>
      <c r="B203" s="39" t="s">
        <v>631</v>
      </c>
      <c r="C203" s="40" t="s">
        <v>632</v>
      </c>
      <c r="D203" s="40"/>
      <c r="E203" s="36" t="s">
        <v>33</v>
      </c>
      <c r="F203" s="37"/>
      <c r="G203" s="42">
        <v>0</v>
      </c>
      <c r="H203" s="41">
        <f t="shared" si="8"/>
        <v>0</v>
      </c>
      <c r="I203" s="56">
        <f t="shared" si="9"/>
        <v>0</v>
      </c>
      <c r="J203" s="54">
        <f>ROUND(H203*报价汇总表13!$C$8,2)</f>
        <v>0</v>
      </c>
      <c r="K203" s="56"/>
      <c r="L203" s="53"/>
    </row>
    <row r="204" ht="30" customHeight="1" spans="1:12">
      <c r="A204" s="38" t="s">
        <v>45</v>
      </c>
      <c r="B204" s="39" t="s">
        <v>633</v>
      </c>
      <c r="C204" s="40" t="s">
        <v>634</v>
      </c>
      <c r="D204" s="40"/>
      <c r="E204" s="36" t="s">
        <v>33</v>
      </c>
      <c r="F204" s="37"/>
      <c r="G204" s="42">
        <v>0</v>
      </c>
      <c r="H204" s="41">
        <f t="shared" si="8"/>
        <v>0</v>
      </c>
      <c r="I204" s="56">
        <f t="shared" si="9"/>
        <v>0</v>
      </c>
      <c r="J204" s="54">
        <f>ROUND(H204*报价汇总表13!$C$8,2)</f>
        <v>0</v>
      </c>
      <c r="K204" s="56"/>
      <c r="L204" s="53"/>
    </row>
    <row r="205" ht="90" customHeight="1" spans="1:12">
      <c r="A205" s="38" t="s">
        <v>61</v>
      </c>
      <c r="B205" s="39" t="s">
        <v>635</v>
      </c>
      <c r="C205" s="40" t="s">
        <v>636</v>
      </c>
      <c r="D205" s="40" t="s">
        <v>637</v>
      </c>
      <c r="E205" s="36" t="s">
        <v>57</v>
      </c>
      <c r="F205" s="37">
        <v>100</v>
      </c>
      <c r="G205" s="42">
        <v>345.19</v>
      </c>
      <c r="H205" s="41">
        <f t="shared" si="8"/>
        <v>345.19</v>
      </c>
      <c r="I205" s="56">
        <f t="shared" si="9"/>
        <v>34519</v>
      </c>
      <c r="J205" s="57"/>
      <c r="K205" s="56">
        <f>ROUND(F205*J205,0)</f>
        <v>0</v>
      </c>
      <c r="L205" s="53"/>
    </row>
    <row r="206" ht="90" customHeight="1" spans="1:12">
      <c r="A206" s="38" t="s">
        <v>66</v>
      </c>
      <c r="B206" s="39" t="s">
        <v>638</v>
      </c>
      <c r="C206" s="40" t="s">
        <v>639</v>
      </c>
      <c r="D206" s="40" t="s">
        <v>637</v>
      </c>
      <c r="E206" s="36" t="s">
        <v>57</v>
      </c>
      <c r="F206" s="37">
        <v>100</v>
      </c>
      <c r="G206" s="42">
        <v>348.88</v>
      </c>
      <c r="H206" s="41">
        <f t="shared" si="8"/>
        <v>348.88</v>
      </c>
      <c r="I206" s="56">
        <f t="shared" si="9"/>
        <v>34888</v>
      </c>
      <c r="J206" s="57"/>
      <c r="K206" s="56">
        <f>ROUND(F206*J206,0)</f>
        <v>0</v>
      </c>
      <c r="L206" s="53"/>
    </row>
    <row r="207" ht="20.1" customHeight="1" spans="1:12">
      <c r="A207" s="38" t="s">
        <v>49</v>
      </c>
      <c r="B207" s="39" t="s">
        <v>640</v>
      </c>
      <c r="C207" s="40" t="s">
        <v>641</v>
      </c>
      <c r="D207" s="40"/>
      <c r="E207" s="36" t="s">
        <v>33</v>
      </c>
      <c r="F207" s="37"/>
      <c r="G207" s="42">
        <v>0</v>
      </c>
      <c r="H207" s="41">
        <f t="shared" si="8"/>
        <v>0</v>
      </c>
      <c r="I207" s="56">
        <f t="shared" si="9"/>
        <v>0</v>
      </c>
      <c r="J207" s="54">
        <f>ROUND(H207*报价汇总表13!$C$8,2)</f>
        <v>0</v>
      </c>
      <c r="K207" s="56"/>
      <c r="L207" s="53"/>
    </row>
    <row r="208" ht="80.1" customHeight="1" spans="1:12">
      <c r="A208" s="38" t="s">
        <v>61</v>
      </c>
      <c r="B208" s="39" t="s">
        <v>642</v>
      </c>
      <c r="C208" s="40" t="s">
        <v>643</v>
      </c>
      <c r="D208" s="40" t="s">
        <v>644</v>
      </c>
      <c r="E208" s="36" t="s">
        <v>57</v>
      </c>
      <c r="F208" s="37">
        <v>0</v>
      </c>
      <c r="G208" s="42">
        <v>235.24710553</v>
      </c>
      <c r="H208" s="41">
        <f t="shared" si="8"/>
        <v>235.25</v>
      </c>
      <c r="I208" s="56">
        <f t="shared" si="9"/>
        <v>0</v>
      </c>
      <c r="J208" s="54">
        <f>ROUND(H208*报价汇总表13!$C$8,2)</f>
        <v>0</v>
      </c>
      <c r="K208" s="56"/>
      <c r="L208" s="53" t="s">
        <v>614</v>
      </c>
    </row>
    <row r="209" ht="80.1" customHeight="1" spans="1:12">
      <c r="A209" s="38" t="s">
        <v>66</v>
      </c>
      <c r="B209" s="39" t="s">
        <v>645</v>
      </c>
      <c r="C209" s="40" t="s">
        <v>646</v>
      </c>
      <c r="D209" s="40" t="s">
        <v>644</v>
      </c>
      <c r="E209" s="36" t="s">
        <v>57</v>
      </c>
      <c r="F209" s="37">
        <v>0</v>
      </c>
      <c r="G209" s="42">
        <v>181.11580001</v>
      </c>
      <c r="H209" s="41">
        <f t="shared" si="8"/>
        <v>181.12</v>
      </c>
      <c r="I209" s="56">
        <f t="shared" si="9"/>
        <v>0</v>
      </c>
      <c r="J209" s="54">
        <f>ROUND(H209*报价汇总表13!$C$8,2)</f>
        <v>0</v>
      </c>
      <c r="K209" s="56"/>
      <c r="L209" s="53" t="s">
        <v>437</v>
      </c>
    </row>
    <row r="210" ht="80.1" customHeight="1" spans="1:12">
      <c r="A210" s="38" t="s">
        <v>647</v>
      </c>
      <c r="B210" s="39" t="s">
        <v>648</v>
      </c>
      <c r="C210" s="40" t="s">
        <v>649</v>
      </c>
      <c r="D210" s="40" t="s">
        <v>644</v>
      </c>
      <c r="E210" s="36" t="s">
        <v>57</v>
      </c>
      <c r="F210" s="37"/>
      <c r="G210" s="42">
        <v>244.076094184</v>
      </c>
      <c r="H210" s="41">
        <f t="shared" si="8"/>
        <v>244.08</v>
      </c>
      <c r="I210" s="56">
        <f t="shared" si="9"/>
        <v>0</v>
      </c>
      <c r="J210" s="54">
        <f>ROUND(H210*报价汇总表13!$C$8,2)</f>
        <v>0</v>
      </c>
      <c r="K210" s="56"/>
      <c r="L210" s="53" t="s">
        <v>650</v>
      </c>
    </row>
    <row r="211" ht="99.95" customHeight="1" spans="1:12">
      <c r="A211" s="38" t="s">
        <v>190</v>
      </c>
      <c r="B211" s="39" t="s">
        <v>651</v>
      </c>
      <c r="C211" s="40" t="s">
        <v>652</v>
      </c>
      <c r="D211" s="40" t="s">
        <v>653</v>
      </c>
      <c r="E211" s="36" t="s">
        <v>57</v>
      </c>
      <c r="F211" s="37">
        <v>0</v>
      </c>
      <c r="G211" s="42">
        <v>192.65</v>
      </c>
      <c r="H211" s="41">
        <f t="shared" si="8"/>
        <v>192.65</v>
      </c>
      <c r="I211" s="56">
        <f t="shared" si="9"/>
        <v>0</v>
      </c>
      <c r="J211" s="54">
        <f>ROUND(H211*报价汇总表13!$C$8,2)</f>
        <v>0</v>
      </c>
      <c r="K211" s="56"/>
      <c r="L211" s="53"/>
    </row>
    <row r="212" ht="30" customHeight="1" spans="1:12">
      <c r="A212" s="38" t="s">
        <v>285</v>
      </c>
      <c r="B212" s="39" t="s">
        <v>654</v>
      </c>
      <c r="C212" s="40" t="s">
        <v>655</v>
      </c>
      <c r="D212" s="40" t="s">
        <v>656</v>
      </c>
      <c r="E212" s="36" t="s">
        <v>57</v>
      </c>
      <c r="F212" s="37">
        <v>0</v>
      </c>
      <c r="G212" s="42">
        <v>128.61</v>
      </c>
      <c r="H212" s="41">
        <f t="shared" si="8"/>
        <v>128.61</v>
      </c>
      <c r="I212" s="56">
        <f t="shared" si="9"/>
        <v>0</v>
      </c>
      <c r="J212" s="54">
        <f>ROUND(H212*报价汇总表13!$C$8,2)</f>
        <v>0</v>
      </c>
      <c r="K212" s="56"/>
      <c r="L212" s="53"/>
    </row>
    <row r="213" ht="60" customHeight="1" spans="1:12">
      <c r="A213" s="38" t="s">
        <v>657</v>
      </c>
      <c r="B213" s="39" t="s">
        <v>658</v>
      </c>
      <c r="C213" s="40" t="s">
        <v>659</v>
      </c>
      <c r="D213" s="40" t="s">
        <v>660</v>
      </c>
      <c r="E213" s="36" t="s">
        <v>41</v>
      </c>
      <c r="F213" s="37">
        <v>0</v>
      </c>
      <c r="G213" s="42">
        <v>7.171239028</v>
      </c>
      <c r="H213" s="41">
        <f t="shared" si="8"/>
        <v>7.17</v>
      </c>
      <c r="I213" s="56">
        <f t="shared" si="9"/>
        <v>0</v>
      </c>
      <c r="J213" s="54">
        <f>ROUND(H213*报价汇总表13!$C$8,2)</f>
        <v>0</v>
      </c>
      <c r="K213" s="56"/>
      <c r="L213" s="53" t="s">
        <v>97</v>
      </c>
    </row>
    <row r="214" ht="60" customHeight="1" spans="1:12">
      <c r="A214" s="38" t="s">
        <v>661</v>
      </c>
      <c r="B214" s="39" t="s">
        <v>662</v>
      </c>
      <c r="C214" s="40" t="s">
        <v>663</v>
      </c>
      <c r="D214" s="40" t="s">
        <v>664</v>
      </c>
      <c r="E214" s="36" t="s">
        <v>41</v>
      </c>
      <c r="F214" s="37">
        <v>0</v>
      </c>
      <c r="G214" s="42">
        <v>8.2</v>
      </c>
      <c r="H214" s="41">
        <f t="shared" si="8"/>
        <v>8.2</v>
      </c>
      <c r="I214" s="56">
        <f t="shared" si="9"/>
        <v>0</v>
      </c>
      <c r="J214" s="54">
        <f>ROUND(H214*报价汇总表13!$C$8,2)</f>
        <v>0</v>
      </c>
      <c r="K214" s="56"/>
      <c r="L214" s="53"/>
    </row>
    <row r="215" s="5" customFormat="1" ht="60" customHeight="1" spans="1:12">
      <c r="A215" s="38" t="s">
        <v>665</v>
      </c>
      <c r="B215" s="39" t="s">
        <v>666</v>
      </c>
      <c r="C215" s="40" t="s">
        <v>667</v>
      </c>
      <c r="D215" s="40" t="s">
        <v>668</v>
      </c>
      <c r="E215" s="36" t="s">
        <v>41</v>
      </c>
      <c r="F215" s="37">
        <v>0</v>
      </c>
      <c r="G215" s="42">
        <v>10.75</v>
      </c>
      <c r="H215" s="41">
        <f t="shared" si="8"/>
        <v>10.75</v>
      </c>
      <c r="I215" s="56">
        <f t="shared" si="9"/>
        <v>0</v>
      </c>
      <c r="J215" s="54">
        <f>ROUND(H215*报价汇总表13!$C$8,2)</f>
        <v>0</v>
      </c>
      <c r="K215" s="56"/>
      <c r="L215" s="58"/>
    </row>
    <row r="216" s="5" customFormat="1" ht="30" customHeight="1" spans="1:12">
      <c r="A216" s="38" t="s">
        <v>669</v>
      </c>
      <c r="B216" s="39" t="s">
        <v>670</v>
      </c>
      <c r="C216" s="40" t="s">
        <v>671</v>
      </c>
      <c r="D216" s="40" t="s">
        <v>672</v>
      </c>
      <c r="E216" s="33" t="s">
        <v>57</v>
      </c>
      <c r="F216" s="34">
        <v>0</v>
      </c>
      <c r="G216" s="42">
        <v>85.98</v>
      </c>
      <c r="H216" s="41">
        <f t="shared" si="8"/>
        <v>85.98</v>
      </c>
      <c r="I216" s="56">
        <f t="shared" si="9"/>
        <v>0</v>
      </c>
      <c r="J216" s="54">
        <f>ROUND(H216*报价汇总表13!$C$8,2)</f>
        <v>0</v>
      </c>
      <c r="K216" s="56"/>
      <c r="L216" s="58"/>
    </row>
    <row r="217" s="5" customFormat="1" ht="20.1" customHeight="1" spans="1:12">
      <c r="A217" s="38" t="s">
        <v>673</v>
      </c>
      <c r="B217" s="39" t="s">
        <v>674</v>
      </c>
      <c r="C217" s="40" t="s">
        <v>675</v>
      </c>
      <c r="D217" s="40"/>
      <c r="E217" s="33" t="s">
        <v>33</v>
      </c>
      <c r="F217" s="34"/>
      <c r="G217" s="42">
        <v>0</v>
      </c>
      <c r="H217" s="41">
        <f t="shared" si="8"/>
        <v>0</v>
      </c>
      <c r="I217" s="56">
        <f t="shared" si="9"/>
        <v>0</v>
      </c>
      <c r="J217" s="54">
        <f>ROUND(H217*报价汇总表13!$C$8,2)</f>
        <v>0</v>
      </c>
      <c r="K217" s="56"/>
      <c r="L217" s="58"/>
    </row>
    <row r="218" s="5" customFormat="1" ht="20.1" customHeight="1" spans="1:12">
      <c r="A218" s="38" t="s">
        <v>676</v>
      </c>
      <c r="B218" s="39" t="s">
        <v>677</v>
      </c>
      <c r="C218" s="40" t="s">
        <v>678</v>
      </c>
      <c r="D218" s="40"/>
      <c r="E218" s="33" t="s">
        <v>33</v>
      </c>
      <c r="F218" s="34"/>
      <c r="G218" s="42">
        <v>0</v>
      </c>
      <c r="H218" s="41">
        <f t="shared" si="8"/>
        <v>0</v>
      </c>
      <c r="I218" s="56">
        <f t="shared" si="9"/>
        <v>0</v>
      </c>
      <c r="J218" s="54">
        <f>ROUND(H218*报价汇总表13!$C$8,2)</f>
        <v>0</v>
      </c>
      <c r="K218" s="56"/>
      <c r="L218" s="58"/>
    </row>
    <row r="219" s="5" customFormat="1" ht="30" customHeight="1" spans="1:12">
      <c r="A219" s="38" t="s">
        <v>45</v>
      </c>
      <c r="B219" s="39" t="s">
        <v>679</v>
      </c>
      <c r="C219" s="40" t="s">
        <v>680</v>
      </c>
      <c r="D219" s="40"/>
      <c r="E219" s="33" t="s">
        <v>33</v>
      </c>
      <c r="F219" s="34"/>
      <c r="G219" s="42">
        <v>0</v>
      </c>
      <c r="H219" s="41">
        <f t="shared" si="8"/>
        <v>0</v>
      </c>
      <c r="I219" s="56">
        <f t="shared" si="9"/>
        <v>0</v>
      </c>
      <c r="J219" s="54">
        <f>ROUND(H219*报价汇总表13!$C$8,2)</f>
        <v>0</v>
      </c>
      <c r="K219" s="56"/>
      <c r="L219" s="58"/>
    </row>
    <row r="220" ht="90" customHeight="1" spans="1:12">
      <c r="A220" s="38" t="s">
        <v>61</v>
      </c>
      <c r="B220" s="39" t="s">
        <v>681</v>
      </c>
      <c r="C220" s="40" t="s">
        <v>682</v>
      </c>
      <c r="D220" s="40" t="s">
        <v>683</v>
      </c>
      <c r="E220" s="33" t="s">
        <v>57</v>
      </c>
      <c r="F220" s="34">
        <v>0</v>
      </c>
      <c r="G220" s="42">
        <v>324.97</v>
      </c>
      <c r="H220" s="41">
        <f t="shared" si="8"/>
        <v>324.97</v>
      </c>
      <c r="I220" s="56">
        <f t="shared" si="9"/>
        <v>0</v>
      </c>
      <c r="J220" s="54">
        <f>ROUND(H220*报价汇总表13!$C$8,2)</f>
        <v>0</v>
      </c>
      <c r="K220" s="56"/>
      <c r="L220" s="53"/>
    </row>
    <row r="221" ht="90" customHeight="1" spans="1:12">
      <c r="A221" s="38" t="s">
        <v>66</v>
      </c>
      <c r="B221" s="39" t="s">
        <v>684</v>
      </c>
      <c r="C221" s="40" t="s">
        <v>685</v>
      </c>
      <c r="D221" s="40" t="s">
        <v>683</v>
      </c>
      <c r="E221" s="36" t="s">
        <v>57</v>
      </c>
      <c r="F221" s="37">
        <v>0</v>
      </c>
      <c r="G221" s="42">
        <v>326.12</v>
      </c>
      <c r="H221" s="41">
        <f t="shared" si="8"/>
        <v>326.12</v>
      </c>
      <c r="I221" s="56">
        <f t="shared" si="9"/>
        <v>0</v>
      </c>
      <c r="J221" s="54">
        <f>ROUND(H221*报价汇总表13!$C$8,2)</f>
        <v>0</v>
      </c>
      <c r="K221" s="56"/>
      <c r="L221" s="53"/>
    </row>
    <row r="222" ht="90" customHeight="1" spans="1:12">
      <c r="A222" s="38" t="s">
        <v>372</v>
      </c>
      <c r="B222" s="39" t="s">
        <v>686</v>
      </c>
      <c r="C222" s="40" t="s">
        <v>687</v>
      </c>
      <c r="D222" s="40" t="s">
        <v>683</v>
      </c>
      <c r="E222" s="36" t="s">
        <v>57</v>
      </c>
      <c r="F222" s="37">
        <v>0</v>
      </c>
      <c r="G222" s="42">
        <v>331.99</v>
      </c>
      <c r="H222" s="41">
        <f t="shared" si="8"/>
        <v>331.99</v>
      </c>
      <c r="I222" s="56">
        <f t="shared" si="9"/>
        <v>0</v>
      </c>
      <c r="J222" s="54">
        <f>ROUND(H222*报价汇总表13!$C$8,2)</f>
        <v>0</v>
      </c>
      <c r="K222" s="56"/>
      <c r="L222" s="53"/>
    </row>
    <row r="223" ht="90" customHeight="1" spans="1:12">
      <c r="A223" s="38" t="s">
        <v>49</v>
      </c>
      <c r="B223" s="39" t="s">
        <v>688</v>
      </c>
      <c r="C223" s="40" t="s">
        <v>689</v>
      </c>
      <c r="D223" s="40" t="s">
        <v>683</v>
      </c>
      <c r="E223" s="36" t="s">
        <v>57</v>
      </c>
      <c r="F223" s="37">
        <v>0</v>
      </c>
      <c r="G223" s="42">
        <v>416.22</v>
      </c>
      <c r="H223" s="41">
        <f t="shared" si="8"/>
        <v>416.22</v>
      </c>
      <c r="I223" s="56">
        <f t="shared" si="9"/>
        <v>0</v>
      </c>
      <c r="J223" s="54">
        <f>ROUND(H223*报价汇总表13!$C$8,2)</f>
        <v>0</v>
      </c>
      <c r="K223" s="56"/>
      <c r="L223" s="53"/>
    </row>
    <row r="224" ht="99.95" customHeight="1" spans="1:12">
      <c r="A224" s="38" t="s">
        <v>190</v>
      </c>
      <c r="B224" s="39" t="s">
        <v>690</v>
      </c>
      <c r="C224" s="40" t="s">
        <v>691</v>
      </c>
      <c r="D224" s="40" t="s">
        <v>692</v>
      </c>
      <c r="E224" s="36" t="s">
        <v>57</v>
      </c>
      <c r="F224" s="37">
        <v>0</v>
      </c>
      <c r="G224" s="42">
        <v>743.05</v>
      </c>
      <c r="H224" s="41">
        <f t="shared" si="8"/>
        <v>743.05</v>
      </c>
      <c r="I224" s="56">
        <f t="shared" si="9"/>
        <v>0</v>
      </c>
      <c r="J224" s="54">
        <f>ROUND(H224*报价汇总表13!$C$8,2)</f>
        <v>0</v>
      </c>
      <c r="K224" s="56"/>
      <c r="L224" s="53"/>
    </row>
    <row r="225" ht="90" customHeight="1" spans="1:12">
      <c r="A225" s="38" t="s">
        <v>285</v>
      </c>
      <c r="B225" s="39" t="s">
        <v>693</v>
      </c>
      <c r="C225" s="40" t="s">
        <v>694</v>
      </c>
      <c r="D225" s="40" t="s">
        <v>695</v>
      </c>
      <c r="E225" s="36" t="s">
        <v>57</v>
      </c>
      <c r="F225" s="37">
        <v>0</v>
      </c>
      <c r="G225" s="42">
        <v>197.45</v>
      </c>
      <c r="H225" s="41">
        <f t="shared" si="8"/>
        <v>197.45</v>
      </c>
      <c r="I225" s="56">
        <f t="shared" si="9"/>
        <v>0</v>
      </c>
      <c r="J225" s="54">
        <f>ROUND(H225*报价汇总表13!$C$8,2)</f>
        <v>0</v>
      </c>
      <c r="K225" s="56"/>
      <c r="L225" s="53"/>
    </row>
    <row r="226" ht="20.1" customHeight="1" spans="1:12">
      <c r="A226" s="38" t="s">
        <v>696</v>
      </c>
      <c r="B226" s="39" t="s">
        <v>697</v>
      </c>
      <c r="C226" s="40" t="s">
        <v>698</v>
      </c>
      <c r="D226" s="40"/>
      <c r="E226" s="36" t="s">
        <v>33</v>
      </c>
      <c r="F226" s="37"/>
      <c r="G226" s="42">
        <v>0</v>
      </c>
      <c r="H226" s="41">
        <f t="shared" si="8"/>
        <v>0</v>
      </c>
      <c r="I226" s="56">
        <f t="shared" si="9"/>
        <v>0</v>
      </c>
      <c r="J226" s="54">
        <f>ROUND(H226*报价汇总表13!$C$8,2)</f>
        <v>0</v>
      </c>
      <c r="K226" s="56"/>
      <c r="L226" s="53"/>
    </row>
    <row r="227" ht="99.95" customHeight="1" spans="1:12">
      <c r="A227" s="38" t="s">
        <v>45</v>
      </c>
      <c r="B227" s="39" t="s">
        <v>699</v>
      </c>
      <c r="C227" s="40" t="s">
        <v>700</v>
      </c>
      <c r="D227" s="40" t="s">
        <v>701</v>
      </c>
      <c r="E227" s="36" t="s">
        <v>57</v>
      </c>
      <c r="F227" s="37">
        <v>1300</v>
      </c>
      <c r="G227" s="42">
        <v>190.0136612863</v>
      </c>
      <c r="H227" s="41">
        <f t="shared" si="8"/>
        <v>190.01</v>
      </c>
      <c r="I227" s="56">
        <f t="shared" si="9"/>
        <v>247013</v>
      </c>
      <c r="J227" s="57"/>
      <c r="K227" s="56">
        <f>ROUND(F227*J227,0)</f>
        <v>0</v>
      </c>
      <c r="L227" s="53" t="s">
        <v>437</v>
      </c>
    </row>
    <row r="228" ht="99.95" customHeight="1" spans="1:12">
      <c r="A228" s="38" t="s">
        <v>49</v>
      </c>
      <c r="B228" s="39" t="s">
        <v>702</v>
      </c>
      <c r="C228" s="40" t="s">
        <v>703</v>
      </c>
      <c r="D228" s="40" t="s">
        <v>701</v>
      </c>
      <c r="E228" s="36" t="s">
        <v>57</v>
      </c>
      <c r="F228" s="37">
        <v>0</v>
      </c>
      <c r="G228" s="42">
        <v>198.844703429272</v>
      </c>
      <c r="H228" s="41">
        <f t="shared" si="8"/>
        <v>198.84</v>
      </c>
      <c r="I228" s="56">
        <f t="shared" si="9"/>
        <v>0</v>
      </c>
      <c r="J228" s="54">
        <f>ROUND(H228*报价汇总表13!$C$8,2)</f>
        <v>0</v>
      </c>
      <c r="K228" s="56"/>
      <c r="L228" s="53" t="s">
        <v>650</v>
      </c>
    </row>
    <row r="229" ht="99.95" customHeight="1" spans="1:12">
      <c r="A229" s="38" t="s">
        <v>190</v>
      </c>
      <c r="B229" s="39" t="s">
        <v>704</v>
      </c>
      <c r="C229" s="40" t="s">
        <v>705</v>
      </c>
      <c r="D229" s="40" t="s">
        <v>701</v>
      </c>
      <c r="E229" s="36" t="s">
        <v>57</v>
      </c>
      <c r="F229" s="37">
        <v>100</v>
      </c>
      <c r="G229" s="42">
        <v>198.85168402715</v>
      </c>
      <c r="H229" s="41">
        <f t="shared" si="8"/>
        <v>198.85</v>
      </c>
      <c r="I229" s="56">
        <f t="shared" si="9"/>
        <v>19885</v>
      </c>
      <c r="J229" s="57"/>
      <c r="K229" s="56">
        <f>ROUND(F229*J229,0)</f>
        <v>0</v>
      </c>
      <c r="L229" s="53" t="s">
        <v>706</v>
      </c>
    </row>
    <row r="230" ht="99.95" customHeight="1" spans="1:12">
      <c r="A230" s="38" t="s">
        <v>285</v>
      </c>
      <c r="B230" s="39" t="s">
        <v>707</v>
      </c>
      <c r="C230" s="40" t="s">
        <v>708</v>
      </c>
      <c r="D230" s="40" t="s">
        <v>701</v>
      </c>
      <c r="E230" s="36" t="s">
        <v>57</v>
      </c>
      <c r="F230" s="37">
        <v>0</v>
      </c>
      <c r="G230" s="42">
        <v>198.848617434</v>
      </c>
      <c r="H230" s="41">
        <f t="shared" si="8"/>
        <v>198.85</v>
      </c>
      <c r="I230" s="56">
        <f t="shared" si="9"/>
        <v>0</v>
      </c>
      <c r="J230" s="54">
        <f>ROUND(H230*报价汇总表13!$C$8,2)</f>
        <v>0</v>
      </c>
      <c r="K230" s="56"/>
      <c r="L230" s="53" t="s">
        <v>709</v>
      </c>
    </row>
    <row r="231" ht="99.95" customHeight="1" spans="1:12">
      <c r="A231" s="38" t="s">
        <v>289</v>
      </c>
      <c r="B231" s="39" t="s">
        <v>710</v>
      </c>
      <c r="C231" s="40" t="s">
        <v>711</v>
      </c>
      <c r="D231" s="40" t="s">
        <v>701</v>
      </c>
      <c r="E231" s="36" t="s">
        <v>57</v>
      </c>
      <c r="F231" s="37">
        <v>0</v>
      </c>
      <c r="G231" s="42">
        <v>190.0122601335</v>
      </c>
      <c r="H231" s="41">
        <f t="shared" si="8"/>
        <v>190.01</v>
      </c>
      <c r="I231" s="56">
        <f t="shared" si="9"/>
        <v>0</v>
      </c>
      <c r="J231" s="54">
        <f>ROUND(H231*报价汇总表13!$C$8,2)</f>
        <v>0</v>
      </c>
      <c r="K231" s="56"/>
      <c r="L231" s="53" t="s">
        <v>146</v>
      </c>
    </row>
    <row r="232" ht="60" customHeight="1" spans="1:12">
      <c r="A232" s="38" t="s">
        <v>712</v>
      </c>
      <c r="B232" s="39" t="s">
        <v>713</v>
      </c>
      <c r="C232" s="40" t="s">
        <v>714</v>
      </c>
      <c r="D232" s="40" t="s">
        <v>715</v>
      </c>
      <c r="E232" s="36" t="s">
        <v>57</v>
      </c>
      <c r="F232" s="37">
        <v>0</v>
      </c>
      <c r="G232" s="42">
        <v>46.135372919</v>
      </c>
      <c r="H232" s="41">
        <f t="shared" si="8"/>
        <v>46.14</v>
      </c>
      <c r="I232" s="56">
        <f t="shared" si="9"/>
        <v>0</v>
      </c>
      <c r="J232" s="54">
        <f>ROUND(H232*报价汇总表13!$C$8,2)</f>
        <v>0</v>
      </c>
      <c r="K232" s="56"/>
      <c r="L232" s="53" t="s">
        <v>614</v>
      </c>
    </row>
    <row r="233" ht="99.95" customHeight="1" spans="1:12">
      <c r="A233" s="38" t="s">
        <v>716</v>
      </c>
      <c r="B233" s="39" t="s">
        <v>717</v>
      </c>
      <c r="C233" s="40" t="s">
        <v>718</v>
      </c>
      <c r="D233" s="40" t="s">
        <v>701</v>
      </c>
      <c r="E233" s="36" t="s">
        <v>57</v>
      </c>
      <c r="F233" s="37">
        <v>0</v>
      </c>
      <c r="G233" s="42">
        <v>190.0122496814</v>
      </c>
      <c r="H233" s="41">
        <f t="shared" si="8"/>
        <v>190.01</v>
      </c>
      <c r="I233" s="56">
        <f t="shared" si="9"/>
        <v>0</v>
      </c>
      <c r="J233" s="54">
        <f>ROUND(H233*报价汇总表13!$C$8,2)</f>
        <v>0</v>
      </c>
      <c r="K233" s="56"/>
      <c r="L233" s="53" t="s">
        <v>608</v>
      </c>
    </row>
    <row r="234" ht="30" customHeight="1" spans="1:12">
      <c r="A234" s="38" t="s">
        <v>719</v>
      </c>
      <c r="B234" s="39" t="s">
        <v>720</v>
      </c>
      <c r="C234" s="40" t="s">
        <v>721</v>
      </c>
      <c r="D234" s="40"/>
      <c r="E234" s="36" t="s">
        <v>33</v>
      </c>
      <c r="F234" s="37"/>
      <c r="G234" s="42">
        <v>0</v>
      </c>
      <c r="H234" s="41">
        <f t="shared" si="8"/>
        <v>0</v>
      </c>
      <c r="I234" s="56">
        <f t="shared" si="9"/>
        <v>0</v>
      </c>
      <c r="J234" s="54">
        <f>ROUND(H234*报价汇总表13!$C$8,2)</f>
        <v>0</v>
      </c>
      <c r="K234" s="56"/>
      <c r="L234" s="53"/>
    </row>
    <row r="235" ht="20.1" customHeight="1" spans="1:12">
      <c r="A235" s="38" t="s">
        <v>722</v>
      </c>
      <c r="B235" s="39" t="s">
        <v>723</v>
      </c>
      <c r="C235" s="40" t="s">
        <v>724</v>
      </c>
      <c r="D235" s="40"/>
      <c r="E235" s="36" t="s">
        <v>33</v>
      </c>
      <c r="F235" s="37"/>
      <c r="G235" s="42">
        <v>0</v>
      </c>
      <c r="H235" s="41">
        <f t="shared" si="8"/>
        <v>0</v>
      </c>
      <c r="I235" s="56">
        <f t="shared" si="9"/>
        <v>0</v>
      </c>
      <c r="J235" s="54">
        <f>ROUND(H235*报价汇总表13!$C$8,2)</f>
        <v>0</v>
      </c>
      <c r="K235" s="56"/>
      <c r="L235" s="53"/>
    </row>
    <row r="236" ht="20.1" customHeight="1" spans="1:12">
      <c r="A236" s="38" t="s">
        <v>45</v>
      </c>
      <c r="B236" s="39" t="s">
        <v>725</v>
      </c>
      <c r="C236" s="40" t="s">
        <v>726</v>
      </c>
      <c r="D236" s="40"/>
      <c r="E236" s="36" t="s">
        <v>33</v>
      </c>
      <c r="F236" s="37"/>
      <c r="G236" s="42">
        <v>0</v>
      </c>
      <c r="H236" s="41">
        <f t="shared" si="8"/>
        <v>0</v>
      </c>
      <c r="I236" s="56">
        <f t="shared" si="9"/>
        <v>0</v>
      </c>
      <c r="J236" s="54">
        <f>ROUND(H236*报价汇总表13!$C$8,2)</f>
        <v>0</v>
      </c>
      <c r="K236" s="56"/>
      <c r="L236" s="53"/>
    </row>
    <row r="237" ht="50.1" customHeight="1" spans="1:12">
      <c r="A237" s="38" t="s">
        <v>61</v>
      </c>
      <c r="B237" s="39" t="s">
        <v>727</v>
      </c>
      <c r="C237" s="40" t="s">
        <v>728</v>
      </c>
      <c r="D237" s="40" t="s">
        <v>729</v>
      </c>
      <c r="E237" s="36" t="s">
        <v>57</v>
      </c>
      <c r="F237" s="37">
        <v>300</v>
      </c>
      <c r="G237" s="42">
        <v>271.9524962805</v>
      </c>
      <c r="H237" s="41">
        <f t="shared" si="8"/>
        <v>271.95</v>
      </c>
      <c r="I237" s="56">
        <f t="shared" si="9"/>
        <v>81585</v>
      </c>
      <c r="J237" s="57"/>
      <c r="K237" s="56">
        <f>ROUND(F237*J237,0)</f>
        <v>0</v>
      </c>
      <c r="L237" s="53" t="s">
        <v>730</v>
      </c>
    </row>
    <row r="238" ht="50.1" customHeight="1" spans="1:12">
      <c r="A238" s="38" t="s">
        <v>66</v>
      </c>
      <c r="B238" s="39" t="s">
        <v>731</v>
      </c>
      <c r="C238" s="40" t="s">
        <v>732</v>
      </c>
      <c r="D238" s="40" t="s">
        <v>729</v>
      </c>
      <c r="E238" s="36" t="s">
        <v>57</v>
      </c>
      <c r="F238" s="37">
        <v>0</v>
      </c>
      <c r="G238" s="42">
        <v>314.74520754</v>
      </c>
      <c r="H238" s="41">
        <f t="shared" si="8"/>
        <v>314.75</v>
      </c>
      <c r="I238" s="56">
        <f t="shared" si="9"/>
        <v>0</v>
      </c>
      <c r="J238" s="54">
        <f>ROUND(H238*报价汇总表13!$C$8,2)</f>
        <v>0</v>
      </c>
      <c r="K238" s="56"/>
      <c r="L238" s="53" t="s">
        <v>730</v>
      </c>
    </row>
    <row r="239" ht="50.1" customHeight="1" spans="1:12">
      <c r="A239" s="38" t="s">
        <v>372</v>
      </c>
      <c r="B239" s="39" t="s">
        <v>733</v>
      </c>
      <c r="C239" s="40" t="s">
        <v>734</v>
      </c>
      <c r="D239" s="40" t="s">
        <v>729</v>
      </c>
      <c r="E239" s="36" t="s">
        <v>57</v>
      </c>
      <c r="F239" s="37">
        <v>300</v>
      </c>
      <c r="G239" s="42">
        <v>271.9510351525</v>
      </c>
      <c r="H239" s="41">
        <f t="shared" si="8"/>
        <v>271.95</v>
      </c>
      <c r="I239" s="56">
        <f t="shared" si="9"/>
        <v>81585</v>
      </c>
      <c r="J239" s="57"/>
      <c r="K239" s="56">
        <f>ROUND(F239*J239,0)</f>
        <v>0</v>
      </c>
      <c r="L239" s="53" t="s">
        <v>735</v>
      </c>
    </row>
    <row r="240" ht="50.1" customHeight="1" spans="1:12">
      <c r="A240" s="38" t="s">
        <v>376</v>
      </c>
      <c r="B240" s="39" t="s">
        <v>736</v>
      </c>
      <c r="C240" s="40" t="s">
        <v>737</v>
      </c>
      <c r="D240" s="40" t="s">
        <v>729</v>
      </c>
      <c r="E240" s="36" t="s">
        <v>57</v>
      </c>
      <c r="F240" s="37">
        <v>100</v>
      </c>
      <c r="G240" s="42">
        <v>314.743681434</v>
      </c>
      <c r="H240" s="41">
        <f t="shared" si="8"/>
        <v>314.74</v>
      </c>
      <c r="I240" s="56">
        <f t="shared" si="9"/>
        <v>31474</v>
      </c>
      <c r="J240" s="57"/>
      <c r="K240" s="56">
        <f>ROUND(F240*J240,0)</f>
        <v>0</v>
      </c>
      <c r="L240" s="53" t="s">
        <v>735</v>
      </c>
    </row>
    <row r="241" ht="50.1" customHeight="1" spans="1:12">
      <c r="A241" s="38" t="s">
        <v>49</v>
      </c>
      <c r="B241" s="39" t="s">
        <v>738</v>
      </c>
      <c r="C241" s="40" t="s">
        <v>739</v>
      </c>
      <c r="D241" s="40" t="s">
        <v>729</v>
      </c>
      <c r="E241" s="36" t="s">
        <v>57</v>
      </c>
      <c r="F241" s="37">
        <v>100</v>
      </c>
      <c r="G241" s="42">
        <v>755.29</v>
      </c>
      <c r="H241" s="41">
        <f t="shared" si="8"/>
        <v>755.29</v>
      </c>
      <c r="I241" s="56">
        <f t="shared" si="9"/>
        <v>75529</v>
      </c>
      <c r="J241" s="57"/>
      <c r="K241" s="56">
        <f>ROUND(F241*J241,0)</f>
        <v>0</v>
      </c>
      <c r="L241" s="53"/>
    </row>
    <row r="242" ht="30" customHeight="1" spans="1:12">
      <c r="A242" s="38" t="s">
        <v>740</v>
      </c>
      <c r="B242" s="39" t="s">
        <v>741</v>
      </c>
      <c r="C242" s="40" t="s">
        <v>742</v>
      </c>
      <c r="D242" s="40"/>
      <c r="E242" s="36" t="s">
        <v>33</v>
      </c>
      <c r="F242" s="37"/>
      <c r="G242" s="42">
        <v>0</v>
      </c>
      <c r="H242" s="41">
        <f t="shared" si="8"/>
        <v>0</v>
      </c>
      <c r="I242" s="56">
        <f t="shared" si="9"/>
        <v>0</v>
      </c>
      <c r="J242" s="54">
        <f>ROUND(H242*报价汇总表13!$C$8,2)</f>
        <v>0</v>
      </c>
      <c r="K242" s="56"/>
      <c r="L242" s="53"/>
    </row>
    <row r="243" ht="60" customHeight="1" spans="1:12">
      <c r="A243" s="38" t="s">
        <v>45</v>
      </c>
      <c r="B243" s="39" t="s">
        <v>743</v>
      </c>
      <c r="C243" s="40" t="s">
        <v>744</v>
      </c>
      <c r="D243" s="40" t="s">
        <v>745</v>
      </c>
      <c r="E243" s="36" t="s">
        <v>57</v>
      </c>
      <c r="F243" s="37">
        <v>5700</v>
      </c>
      <c r="G243" s="42">
        <v>404.94629189</v>
      </c>
      <c r="H243" s="41">
        <f t="shared" si="8"/>
        <v>404.95</v>
      </c>
      <c r="I243" s="56">
        <f t="shared" si="9"/>
        <v>2308215</v>
      </c>
      <c r="J243" s="57"/>
      <c r="K243" s="56">
        <f>ROUND(F243*J243,0)</f>
        <v>0</v>
      </c>
      <c r="L243" s="53" t="s">
        <v>146</v>
      </c>
    </row>
    <row r="244" ht="60" customHeight="1" spans="1:12">
      <c r="A244" s="38" t="s">
        <v>49</v>
      </c>
      <c r="B244" s="39" t="s">
        <v>746</v>
      </c>
      <c r="C244" s="40" t="s">
        <v>747</v>
      </c>
      <c r="D244" s="40" t="s">
        <v>745</v>
      </c>
      <c r="E244" s="36" t="s">
        <v>57</v>
      </c>
      <c r="F244" s="37">
        <v>100</v>
      </c>
      <c r="G244" s="42">
        <v>450.20629189</v>
      </c>
      <c r="H244" s="41">
        <f t="shared" si="8"/>
        <v>450.21</v>
      </c>
      <c r="I244" s="56">
        <f t="shared" si="9"/>
        <v>45021</v>
      </c>
      <c r="J244" s="57"/>
      <c r="K244" s="56">
        <f>ROUND(F244*J244,0)</f>
        <v>0</v>
      </c>
      <c r="L244" s="53" t="s">
        <v>146</v>
      </c>
    </row>
    <row r="245" ht="30" customHeight="1" spans="1:12">
      <c r="A245" s="38" t="s">
        <v>748</v>
      </c>
      <c r="B245" s="39" t="s">
        <v>749</v>
      </c>
      <c r="C245" s="40" t="s">
        <v>750</v>
      </c>
      <c r="D245" s="40"/>
      <c r="E245" s="36" t="s">
        <v>33</v>
      </c>
      <c r="F245" s="37"/>
      <c r="G245" s="42">
        <v>0</v>
      </c>
      <c r="H245" s="41">
        <f t="shared" si="8"/>
        <v>0</v>
      </c>
      <c r="I245" s="56">
        <f t="shared" si="9"/>
        <v>0</v>
      </c>
      <c r="J245" s="54">
        <f>ROUND(H245*报价汇总表13!$C$8,2)</f>
        <v>0</v>
      </c>
      <c r="K245" s="56"/>
      <c r="L245" s="53"/>
    </row>
    <row r="246" ht="69.95" customHeight="1" spans="1:12">
      <c r="A246" s="38" t="s">
        <v>751</v>
      </c>
      <c r="B246" s="39" t="s">
        <v>752</v>
      </c>
      <c r="C246" s="40" t="s">
        <v>753</v>
      </c>
      <c r="D246" s="40" t="s">
        <v>754</v>
      </c>
      <c r="E246" s="36" t="s">
        <v>168</v>
      </c>
      <c r="F246" s="37">
        <v>0</v>
      </c>
      <c r="G246" s="42">
        <v>6.90518</v>
      </c>
      <c r="H246" s="41">
        <f t="shared" si="8"/>
        <v>6.91</v>
      </c>
      <c r="I246" s="56">
        <f t="shared" si="9"/>
        <v>0</v>
      </c>
      <c r="J246" s="54">
        <f>ROUND(H246*报价汇总表13!$C$8,2)</f>
        <v>0</v>
      </c>
      <c r="K246" s="56"/>
      <c r="L246" s="53" t="s">
        <v>755</v>
      </c>
    </row>
    <row r="247" ht="60" customHeight="1" spans="1:12">
      <c r="A247" s="38" t="s">
        <v>756</v>
      </c>
      <c r="B247" s="39" t="s">
        <v>757</v>
      </c>
      <c r="C247" s="40" t="s">
        <v>758</v>
      </c>
      <c r="D247" s="40" t="s">
        <v>759</v>
      </c>
      <c r="E247" s="36" t="s">
        <v>57</v>
      </c>
      <c r="F247" s="37">
        <v>150</v>
      </c>
      <c r="G247" s="42">
        <v>432.56106189</v>
      </c>
      <c r="H247" s="41">
        <f t="shared" si="8"/>
        <v>432.56</v>
      </c>
      <c r="I247" s="56">
        <f t="shared" si="9"/>
        <v>64884</v>
      </c>
      <c r="J247" s="57"/>
      <c r="K247" s="56">
        <f>ROUND(F247*J247,0)</f>
        <v>0</v>
      </c>
      <c r="L247" s="53" t="s">
        <v>608</v>
      </c>
    </row>
    <row r="248" ht="20.1" customHeight="1" spans="1:12">
      <c r="A248" s="38" t="s">
        <v>760</v>
      </c>
      <c r="B248" s="39" t="s">
        <v>761</v>
      </c>
      <c r="C248" s="40" t="s">
        <v>762</v>
      </c>
      <c r="D248" s="40"/>
      <c r="E248" s="36" t="s">
        <v>33</v>
      </c>
      <c r="F248" s="37"/>
      <c r="G248" s="42">
        <v>0</v>
      </c>
      <c r="H248" s="41">
        <f t="shared" si="8"/>
        <v>0</v>
      </c>
      <c r="I248" s="56">
        <f t="shared" si="9"/>
        <v>0</v>
      </c>
      <c r="J248" s="54">
        <f>ROUND(H248*报价汇总表13!$C$8,2)</f>
        <v>0</v>
      </c>
      <c r="K248" s="56"/>
      <c r="L248" s="53"/>
    </row>
    <row r="249" ht="60" customHeight="1" spans="1:12">
      <c r="A249" s="38" t="s">
        <v>763</v>
      </c>
      <c r="B249" s="39" t="s">
        <v>764</v>
      </c>
      <c r="C249" s="40" t="s">
        <v>765</v>
      </c>
      <c r="D249" s="40" t="s">
        <v>766</v>
      </c>
      <c r="E249" s="36" t="s">
        <v>41</v>
      </c>
      <c r="F249" s="37">
        <v>0</v>
      </c>
      <c r="G249" s="42">
        <v>115.58</v>
      </c>
      <c r="H249" s="41">
        <f t="shared" si="8"/>
        <v>115.58</v>
      </c>
      <c r="I249" s="56">
        <f t="shared" si="9"/>
        <v>0</v>
      </c>
      <c r="J249" s="54">
        <f>ROUND(H249*报价汇总表13!$C$8,2)</f>
        <v>0</v>
      </c>
      <c r="K249" s="56"/>
      <c r="L249" s="53"/>
    </row>
    <row r="250" ht="60" customHeight="1" spans="1:12">
      <c r="A250" s="38" t="s">
        <v>767</v>
      </c>
      <c r="B250" s="39" t="s">
        <v>768</v>
      </c>
      <c r="C250" s="40" t="s">
        <v>769</v>
      </c>
      <c r="D250" s="40" t="s">
        <v>770</v>
      </c>
      <c r="E250" s="36" t="s">
        <v>41</v>
      </c>
      <c r="F250" s="37">
        <v>0</v>
      </c>
      <c r="G250" s="42">
        <v>162.42</v>
      </c>
      <c r="H250" s="41">
        <f t="shared" si="8"/>
        <v>162.42</v>
      </c>
      <c r="I250" s="56">
        <f t="shared" si="9"/>
        <v>0</v>
      </c>
      <c r="J250" s="54">
        <f>ROUND(H250*报价汇总表13!$C$8,2)</f>
        <v>0</v>
      </c>
      <c r="K250" s="56"/>
      <c r="L250" s="53"/>
    </row>
    <row r="251" ht="20.1" customHeight="1" spans="1:12">
      <c r="A251" s="38" t="s">
        <v>771</v>
      </c>
      <c r="B251" s="39" t="s">
        <v>772</v>
      </c>
      <c r="C251" s="40" t="s">
        <v>773</v>
      </c>
      <c r="D251" s="40"/>
      <c r="E251" s="36" t="s">
        <v>33</v>
      </c>
      <c r="F251" s="37"/>
      <c r="G251" s="42">
        <v>0</v>
      </c>
      <c r="H251" s="41">
        <f t="shared" si="8"/>
        <v>0</v>
      </c>
      <c r="I251" s="56">
        <f t="shared" si="9"/>
        <v>0</v>
      </c>
      <c r="J251" s="54">
        <f>ROUND(H251*报价汇总表13!$C$8,2)</f>
        <v>0</v>
      </c>
      <c r="K251" s="56"/>
      <c r="L251" s="53"/>
    </row>
    <row r="252" ht="60" customHeight="1" spans="1:12">
      <c r="A252" s="38" t="s">
        <v>774</v>
      </c>
      <c r="B252" s="39" t="s">
        <v>775</v>
      </c>
      <c r="C252" s="40" t="s">
        <v>776</v>
      </c>
      <c r="D252" s="40" t="s">
        <v>777</v>
      </c>
      <c r="E252" s="36" t="s">
        <v>57</v>
      </c>
      <c r="F252" s="37">
        <v>0</v>
      </c>
      <c r="G252" s="42">
        <v>345.39</v>
      </c>
      <c r="H252" s="41">
        <f t="shared" si="8"/>
        <v>345.39</v>
      </c>
      <c r="I252" s="56">
        <f t="shared" si="9"/>
        <v>0</v>
      </c>
      <c r="J252" s="54">
        <f>ROUND(H252*报价汇总表13!$C$8,2)</f>
        <v>0</v>
      </c>
      <c r="K252" s="56"/>
      <c r="L252" s="53"/>
    </row>
    <row r="253" ht="60" customHeight="1" spans="1:12">
      <c r="A253" s="38" t="s">
        <v>778</v>
      </c>
      <c r="B253" s="39" t="s">
        <v>779</v>
      </c>
      <c r="C253" s="40" t="s">
        <v>780</v>
      </c>
      <c r="D253" s="40" t="s">
        <v>777</v>
      </c>
      <c r="E253" s="36" t="s">
        <v>57</v>
      </c>
      <c r="F253" s="37">
        <v>0</v>
      </c>
      <c r="G253" s="42">
        <v>196.38</v>
      </c>
      <c r="H253" s="41">
        <f t="shared" si="8"/>
        <v>196.38</v>
      </c>
      <c r="I253" s="56">
        <f t="shared" si="9"/>
        <v>0</v>
      </c>
      <c r="J253" s="54">
        <f>ROUND(H253*报价汇总表13!$C$8,2)</f>
        <v>0</v>
      </c>
      <c r="K253" s="56"/>
      <c r="L253" s="53"/>
    </row>
    <row r="254" ht="39.95" customHeight="1" spans="1:12">
      <c r="A254" s="38" t="s">
        <v>781</v>
      </c>
      <c r="B254" s="39" t="s">
        <v>782</v>
      </c>
      <c r="C254" s="40" t="s">
        <v>783</v>
      </c>
      <c r="D254" s="40" t="s">
        <v>279</v>
      </c>
      <c r="E254" s="36" t="s">
        <v>57</v>
      </c>
      <c r="F254" s="37">
        <v>0</v>
      </c>
      <c r="G254" s="42">
        <v>94.38</v>
      </c>
      <c r="H254" s="41">
        <f t="shared" si="8"/>
        <v>94.38</v>
      </c>
      <c r="I254" s="56">
        <f t="shared" si="9"/>
        <v>0</v>
      </c>
      <c r="J254" s="54">
        <f>ROUND(H254*报价汇总表13!$C$8,2)</f>
        <v>0</v>
      </c>
      <c r="K254" s="56"/>
      <c r="L254" s="53"/>
    </row>
    <row r="255" ht="39.95" customHeight="1" spans="1:12">
      <c r="A255" s="38" t="s">
        <v>784</v>
      </c>
      <c r="B255" s="39" t="s">
        <v>785</v>
      </c>
      <c r="C255" s="40" t="s">
        <v>786</v>
      </c>
      <c r="D255" s="40" t="s">
        <v>787</v>
      </c>
      <c r="E255" s="36" t="s">
        <v>57</v>
      </c>
      <c r="F255" s="37">
        <v>0</v>
      </c>
      <c r="G255" s="42">
        <v>257.93</v>
      </c>
      <c r="H255" s="41">
        <f t="shared" si="8"/>
        <v>257.93</v>
      </c>
      <c r="I255" s="56">
        <f t="shared" si="9"/>
        <v>0</v>
      </c>
      <c r="J255" s="54">
        <f>ROUND(H255*报价汇总表13!$C$8,2)</f>
        <v>0</v>
      </c>
      <c r="K255" s="56"/>
      <c r="L255" s="53"/>
    </row>
    <row r="256" ht="69.95" customHeight="1" spans="1:12">
      <c r="A256" s="38" t="s">
        <v>788</v>
      </c>
      <c r="B256" s="39" t="s">
        <v>789</v>
      </c>
      <c r="C256" s="40" t="s">
        <v>790</v>
      </c>
      <c r="D256" s="40" t="s">
        <v>791</v>
      </c>
      <c r="E256" s="36" t="s">
        <v>57</v>
      </c>
      <c r="F256" s="37">
        <v>0</v>
      </c>
      <c r="G256" s="42">
        <v>162.689839579</v>
      </c>
      <c r="H256" s="41">
        <f t="shared" si="8"/>
        <v>162.69</v>
      </c>
      <c r="I256" s="56">
        <f t="shared" si="9"/>
        <v>0</v>
      </c>
      <c r="J256" s="54">
        <f>ROUND(H256*报价汇总表13!$C$8,2)</f>
        <v>0</v>
      </c>
      <c r="K256" s="56"/>
      <c r="L256" s="53" t="s">
        <v>146</v>
      </c>
    </row>
    <row r="257" ht="69.95" customHeight="1" spans="1:12">
      <c r="A257" s="38" t="s">
        <v>792</v>
      </c>
      <c r="B257" s="39" t="s">
        <v>793</v>
      </c>
      <c r="C257" s="40" t="s">
        <v>794</v>
      </c>
      <c r="D257" s="40" t="s">
        <v>791</v>
      </c>
      <c r="E257" s="36" t="s">
        <v>57</v>
      </c>
      <c r="F257" s="37">
        <v>0</v>
      </c>
      <c r="G257" s="42">
        <v>162.730610934427</v>
      </c>
      <c r="H257" s="41">
        <f t="shared" si="8"/>
        <v>162.73</v>
      </c>
      <c r="I257" s="56">
        <f t="shared" si="9"/>
        <v>0</v>
      </c>
      <c r="J257" s="54">
        <f>ROUND(H257*报价汇总表13!$C$8,2)</f>
        <v>0</v>
      </c>
      <c r="K257" s="56"/>
      <c r="L257" s="53" t="s">
        <v>437</v>
      </c>
    </row>
    <row r="258" ht="30" customHeight="1" spans="1:12">
      <c r="A258" s="38" t="s">
        <v>795</v>
      </c>
      <c r="B258" s="39" t="s">
        <v>796</v>
      </c>
      <c r="C258" s="40" t="s">
        <v>797</v>
      </c>
      <c r="D258" s="40" t="s">
        <v>798</v>
      </c>
      <c r="E258" s="36" t="s">
        <v>88</v>
      </c>
      <c r="F258" s="37">
        <v>0</v>
      </c>
      <c r="G258" s="42">
        <v>112.9</v>
      </c>
      <c r="H258" s="41">
        <f t="shared" si="8"/>
        <v>112.9</v>
      </c>
      <c r="I258" s="56">
        <f t="shared" si="9"/>
        <v>0</v>
      </c>
      <c r="J258" s="54">
        <f>ROUND(H258*报价汇总表13!$C$8,2)</f>
        <v>0</v>
      </c>
      <c r="K258" s="56"/>
      <c r="L258" s="53"/>
    </row>
    <row r="259" ht="39.95" customHeight="1" spans="1:12">
      <c r="A259" s="38" t="s">
        <v>799</v>
      </c>
      <c r="B259" s="39" t="s">
        <v>800</v>
      </c>
      <c r="C259" s="40" t="s">
        <v>801</v>
      </c>
      <c r="D259" s="40" t="s">
        <v>802</v>
      </c>
      <c r="E259" s="36" t="s">
        <v>88</v>
      </c>
      <c r="F259" s="37">
        <v>0</v>
      </c>
      <c r="G259" s="42">
        <v>179.503515405391</v>
      </c>
      <c r="H259" s="41">
        <f t="shared" si="8"/>
        <v>179.5</v>
      </c>
      <c r="I259" s="56">
        <f t="shared" si="9"/>
        <v>0</v>
      </c>
      <c r="J259" s="54">
        <f>ROUND(H259*报价汇总表13!$C$8,2)</f>
        <v>0</v>
      </c>
      <c r="K259" s="56"/>
      <c r="L259" s="53" t="s">
        <v>803</v>
      </c>
    </row>
    <row r="260" ht="39.95" customHeight="1" spans="1:12">
      <c r="A260" s="38" t="s">
        <v>804</v>
      </c>
      <c r="B260" s="39" t="s">
        <v>805</v>
      </c>
      <c r="C260" s="40" t="s">
        <v>806</v>
      </c>
      <c r="D260" s="40" t="s">
        <v>802</v>
      </c>
      <c r="E260" s="36" t="s">
        <v>88</v>
      </c>
      <c r="F260" s="37">
        <v>0</v>
      </c>
      <c r="G260" s="42">
        <v>673.5219074666</v>
      </c>
      <c r="H260" s="41">
        <f t="shared" si="8"/>
        <v>673.52</v>
      </c>
      <c r="I260" s="56">
        <f t="shared" si="9"/>
        <v>0</v>
      </c>
      <c r="J260" s="54">
        <f>ROUND(H260*报价汇总表13!$C$8,2)</f>
        <v>0</v>
      </c>
      <c r="K260" s="56"/>
      <c r="L260" s="53" t="s">
        <v>803</v>
      </c>
    </row>
    <row r="261" ht="30" customHeight="1" spans="1:12">
      <c r="A261" s="38" t="s">
        <v>807</v>
      </c>
      <c r="B261" s="39" t="s">
        <v>808</v>
      </c>
      <c r="C261" s="40" t="s">
        <v>809</v>
      </c>
      <c r="D261" s="40" t="s">
        <v>810</v>
      </c>
      <c r="E261" s="36" t="s">
        <v>57</v>
      </c>
      <c r="F261" s="37">
        <v>0</v>
      </c>
      <c r="G261" s="42">
        <v>14.243</v>
      </c>
      <c r="H261" s="41">
        <f t="shared" si="8"/>
        <v>14.24</v>
      </c>
      <c r="I261" s="56">
        <f t="shared" si="9"/>
        <v>0</v>
      </c>
      <c r="J261" s="54">
        <f>ROUND(H261*报价汇总表13!$C$8,2)</f>
        <v>0</v>
      </c>
      <c r="K261" s="56"/>
      <c r="L261" s="53" t="s">
        <v>614</v>
      </c>
    </row>
    <row r="262" ht="30" customHeight="1" spans="1:12">
      <c r="A262" s="38" t="s">
        <v>811</v>
      </c>
      <c r="B262" s="39" t="s">
        <v>812</v>
      </c>
      <c r="C262" s="40" t="s">
        <v>813</v>
      </c>
      <c r="D262" s="40" t="s">
        <v>810</v>
      </c>
      <c r="E262" s="36" t="s">
        <v>57</v>
      </c>
      <c r="F262" s="37">
        <v>0</v>
      </c>
      <c r="G262" s="42">
        <v>14.2383318128</v>
      </c>
      <c r="H262" s="41">
        <f t="shared" si="8"/>
        <v>14.24</v>
      </c>
      <c r="I262" s="56">
        <f t="shared" si="9"/>
        <v>0</v>
      </c>
      <c r="J262" s="54">
        <f>ROUND(H262*报价汇总表13!$C$8,2)</f>
        <v>0</v>
      </c>
      <c r="K262" s="56"/>
      <c r="L262" s="53" t="s">
        <v>814</v>
      </c>
    </row>
    <row r="263" ht="69.95" customHeight="1" spans="1:12">
      <c r="A263" s="38" t="s">
        <v>815</v>
      </c>
      <c r="B263" s="39" t="s">
        <v>816</v>
      </c>
      <c r="C263" s="40" t="s">
        <v>817</v>
      </c>
      <c r="D263" s="40" t="s">
        <v>810</v>
      </c>
      <c r="E263" s="36" t="s">
        <v>57</v>
      </c>
      <c r="F263" s="37">
        <v>0</v>
      </c>
      <c r="G263" s="42">
        <v>38.098</v>
      </c>
      <c r="H263" s="41">
        <f>ROUND(G263,2)</f>
        <v>38.1</v>
      </c>
      <c r="I263" s="56">
        <f t="shared" ref="I263" si="10">ROUND(F263*H263,0)</f>
        <v>0</v>
      </c>
      <c r="J263" s="54">
        <f>ROUND(H263*报价汇总表13!$C$8,2)</f>
        <v>0</v>
      </c>
      <c r="K263" s="56"/>
      <c r="L263" s="53" t="s">
        <v>706</v>
      </c>
    </row>
    <row r="264" s="6" customFormat="1" ht="24" customHeight="1" spans="1:12">
      <c r="A264" s="59"/>
      <c r="B264" s="60" t="s">
        <v>818</v>
      </c>
      <c r="C264" s="61"/>
      <c r="D264" s="61"/>
      <c r="E264" s="62"/>
      <c r="F264" s="63"/>
      <c r="G264" s="62"/>
      <c r="H264" s="62"/>
      <c r="I264" s="64">
        <f>SUM(I5:I263)</f>
        <v>5322046</v>
      </c>
      <c r="J264" s="65"/>
      <c r="K264" s="64">
        <f>SUM(K5:K263)</f>
        <v>0</v>
      </c>
      <c r="L264" s="66"/>
    </row>
  </sheetData>
  <sheetProtection password="CF7A" sheet="1" selectLockedCells="1" objects="1"/>
  <autoFilter ref="B1:L264">
    <extLst/>
  </autoFilter>
  <mergeCells count="3">
    <mergeCell ref="B1:L1"/>
    <mergeCell ref="B2:L2"/>
    <mergeCell ref="B264:D264"/>
  </mergeCells>
  <dataValidations count="1">
    <dataValidation type="decimal" operator="between" allowBlank="1" showInputMessage="1" showErrorMessage="1" sqref="J7 J8 J12 J29 J48 J67 J103 J104 J105 J127 J138 J159 J168 J199 J227 J228 J229 J237 J238 J242 J247 J9:J11 J13:J14 J15:J16 J17:J20 J21:J25 J26:J28 J30:J34 J35:J36 J37:J42 J43:J45 J46:J47 J49:J50 J51:J52 J53:J54 J55:J57 J58:J59 J60:J61 J62:J63 J64:J66 J68:J76 J77:J78 J79:J89 J90:J91 J92:J93 J94:J96 J97:J102 J106:J107 J108:J111 J112:J115 J116:J121 J122:J126 J128:J131 J132:J134 J135:J137 J139:J140 J141:J142 J143:J145 J146:J147 J148:J158 J160:J163 J164:J165 J166:J167 J169:J170 J171:J174 J175:J176 J177:J179 J180:J192 J193:J194 J195:J198 J200:J204 J205:J206 J207:J226 J230:J236 J239:J241 J243:J244 J245:J246 J248: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A2" sqref="A2:E2"/>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835</v>
      </c>
      <c r="B2" s="70"/>
      <c r="C2" s="70"/>
      <c r="D2" s="70"/>
      <c r="E2" s="70"/>
    </row>
    <row r="3" ht="39.95" customHeight="1" spans="1:5">
      <c r="A3" s="71" t="s">
        <v>7</v>
      </c>
      <c r="B3" s="72" t="s">
        <v>8</v>
      </c>
      <c r="C3" s="73" t="s">
        <v>9</v>
      </c>
      <c r="D3" s="74" t="s">
        <v>10</v>
      </c>
      <c r="E3" s="75" t="s">
        <v>11</v>
      </c>
    </row>
    <row r="4" ht="39.95" customHeight="1" spans="1:5">
      <c r="A4" s="76">
        <v>1</v>
      </c>
      <c r="B4" s="77" t="s">
        <v>12</v>
      </c>
      <c r="C4" s="78">
        <f>'14-岳阳'!I264</f>
        <v>970494</v>
      </c>
      <c r="D4" s="78">
        <f>'14-岳阳'!K264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970494</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32" activePane="bottomLeft" state="frozen"/>
      <selection/>
      <selection pane="bottomLeft" activeCell="J33" sqref="J33"/>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835</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23.11</v>
      </c>
      <c r="H7" s="41">
        <f t="shared" ref="H7:H70" si="0">ROUND(G7,2)</f>
        <v>23.11</v>
      </c>
      <c r="I7" s="56">
        <f t="shared" ref="I7:I70" si="1">ROUND(F7*H7,0)</f>
        <v>0</v>
      </c>
      <c r="J7" s="54">
        <f>ROUND(H7*报价汇总表14!$C$8,2)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ROUND(H8*报价汇总表14!$C$8,2)</f>
        <v>0</v>
      </c>
      <c r="K8" s="56"/>
      <c r="L8" s="53"/>
    </row>
    <row r="9" ht="60" customHeight="1" spans="1:12">
      <c r="A9" s="38" t="s">
        <v>45</v>
      </c>
      <c r="B9" s="39" t="s">
        <v>46</v>
      </c>
      <c r="C9" s="40" t="s">
        <v>47</v>
      </c>
      <c r="D9" s="40" t="s">
        <v>48</v>
      </c>
      <c r="E9" s="36" t="s">
        <v>41</v>
      </c>
      <c r="F9" s="37"/>
      <c r="G9" s="42">
        <v>2.27</v>
      </c>
      <c r="H9" s="41">
        <f t="shared" si="0"/>
        <v>2.27</v>
      </c>
      <c r="I9" s="56">
        <f t="shared" si="1"/>
        <v>0</v>
      </c>
      <c r="J9" s="54">
        <f>ROUND(H9*报价汇总表14!$C$8,2)</f>
        <v>0</v>
      </c>
      <c r="K9" s="56"/>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ROUND(H10*报价汇总表14!$C$8,2)</f>
        <v>0</v>
      </c>
      <c r="K10" s="56"/>
      <c r="L10" s="53"/>
    </row>
    <row r="11" ht="50.1" customHeight="1" spans="1:12">
      <c r="A11" s="38" t="s">
        <v>53</v>
      </c>
      <c r="B11" s="39" t="s">
        <v>54</v>
      </c>
      <c r="C11" s="40" t="s">
        <v>55</v>
      </c>
      <c r="D11" s="40" t="s">
        <v>56</v>
      </c>
      <c r="E11" s="36" t="s">
        <v>57</v>
      </c>
      <c r="F11" s="37">
        <v>200</v>
      </c>
      <c r="G11" s="42">
        <v>5.38</v>
      </c>
      <c r="H11" s="41">
        <f t="shared" si="0"/>
        <v>5.38</v>
      </c>
      <c r="I11" s="56">
        <f t="shared" si="1"/>
        <v>1076</v>
      </c>
      <c r="J11" s="57"/>
      <c r="K11" s="56">
        <f>ROUND(F11*J11,0)</f>
        <v>0</v>
      </c>
      <c r="L11" s="53"/>
    </row>
    <row r="12" ht="20.1" customHeight="1" spans="1:12">
      <c r="A12" s="38" t="s">
        <v>58</v>
      </c>
      <c r="B12" s="39" t="s">
        <v>59</v>
      </c>
      <c r="C12" s="40" t="s">
        <v>60</v>
      </c>
      <c r="D12" s="40"/>
      <c r="E12" s="36" t="s">
        <v>33</v>
      </c>
      <c r="F12" s="37"/>
      <c r="G12" s="42">
        <v>0</v>
      </c>
      <c r="H12" s="41">
        <f t="shared" si="0"/>
        <v>0</v>
      </c>
      <c r="I12" s="56">
        <f t="shared" si="1"/>
        <v>0</v>
      </c>
      <c r="J12" s="54">
        <f>ROUND(H12*报价汇总表14!$C$8,2)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ROUND(H13*报价汇总表14!$C$8,2)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ROUND(H14*报价汇总表14!$C$8,2)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ROUND(H15*报价汇总表14!$C$8,2)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ROUND(H16*报价汇总表14!$C$8,2)</f>
        <v>0</v>
      </c>
      <c r="K16" s="56"/>
      <c r="L16" s="53"/>
    </row>
    <row r="17" ht="39.95" customHeight="1" spans="1:12">
      <c r="A17" s="38" t="s">
        <v>45</v>
      </c>
      <c r="B17" s="39" t="s">
        <v>75</v>
      </c>
      <c r="C17" s="40" t="s">
        <v>76</v>
      </c>
      <c r="D17" s="40" t="s">
        <v>77</v>
      </c>
      <c r="E17" s="36" t="s">
        <v>41</v>
      </c>
      <c r="F17" s="37">
        <v>500</v>
      </c>
      <c r="G17" s="42">
        <v>24.68</v>
      </c>
      <c r="H17" s="41">
        <f t="shared" si="0"/>
        <v>24.68</v>
      </c>
      <c r="I17" s="56">
        <f t="shared" si="1"/>
        <v>12340</v>
      </c>
      <c r="J17" s="57"/>
      <c r="K17" s="56">
        <f>ROUND(F17*J17,0)</f>
        <v>0</v>
      </c>
      <c r="L17" s="53"/>
    </row>
    <row r="18" ht="39.95" customHeight="1" spans="1:12">
      <c r="A18" s="38" t="s">
        <v>49</v>
      </c>
      <c r="B18" s="39" t="s">
        <v>78</v>
      </c>
      <c r="C18" s="40" t="s">
        <v>79</v>
      </c>
      <c r="D18" s="40" t="s">
        <v>77</v>
      </c>
      <c r="E18" s="36" t="s">
        <v>41</v>
      </c>
      <c r="F18" s="37">
        <v>500</v>
      </c>
      <c r="G18" s="42">
        <v>10.98</v>
      </c>
      <c r="H18" s="41">
        <f t="shared" si="0"/>
        <v>10.98</v>
      </c>
      <c r="I18" s="56">
        <f t="shared" si="1"/>
        <v>5490</v>
      </c>
      <c r="J18" s="57"/>
      <c r="K18" s="56">
        <f>ROUND(F18*J18,0)</f>
        <v>0</v>
      </c>
      <c r="L18" s="53"/>
    </row>
    <row r="19" ht="30" customHeight="1" spans="1:12">
      <c r="A19" s="38" t="s">
        <v>80</v>
      </c>
      <c r="B19" s="39" t="s">
        <v>81</v>
      </c>
      <c r="C19" s="40" t="s">
        <v>82</v>
      </c>
      <c r="D19" s="40" t="s">
        <v>83</v>
      </c>
      <c r="E19" s="36" t="s">
        <v>41</v>
      </c>
      <c r="F19" s="37"/>
      <c r="G19" s="42">
        <v>12.91</v>
      </c>
      <c r="H19" s="41">
        <f t="shared" si="0"/>
        <v>12.91</v>
      </c>
      <c r="I19" s="56">
        <f t="shared" si="1"/>
        <v>0</v>
      </c>
      <c r="J19" s="54">
        <f>ROUND(H19*报价汇总表14!$C$8,2)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ROUND(H20*报价汇总表14!$C$8,2)</f>
        <v>0</v>
      </c>
      <c r="K20" s="56"/>
      <c r="L20" s="53"/>
    </row>
    <row r="21" ht="60" customHeight="1" spans="1:12">
      <c r="A21" s="38" t="s">
        <v>89</v>
      </c>
      <c r="B21" s="39" t="s">
        <v>90</v>
      </c>
      <c r="C21" s="40" t="s">
        <v>91</v>
      </c>
      <c r="D21" s="40" t="s">
        <v>92</v>
      </c>
      <c r="E21" s="36" t="s">
        <v>57</v>
      </c>
      <c r="F21" s="37"/>
      <c r="G21" s="42">
        <v>441</v>
      </c>
      <c r="H21" s="41">
        <f t="shared" si="0"/>
        <v>441</v>
      </c>
      <c r="I21" s="56">
        <f t="shared" si="1"/>
        <v>0</v>
      </c>
      <c r="J21" s="54">
        <f>ROUND(H21*报价汇总表14!$C$8,2)</f>
        <v>0</v>
      </c>
      <c r="K21" s="56"/>
      <c r="L21" s="53"/>
    </row>
    <row r="22" ht="39.95" customHeight="1" spans="1:12">
      <c r="A22" s="38" t="s">
        <v>93</v>
      </c>
      <c r="B22" s="39" t="s">
        <v>94</v>
      </c>
      <c r="C22" s="40" t="s">
        <v>95</v>
      </c>
      <c r="D22" s="40" t="s">
        <v>96</v>
      </c>
      <c r="E22" s="36" t="s">
        <v>57</v>
      </c>
      <c r="F22" s="37"/>
      <c r="G22" s="42">
        <v>254.583059304</v>
      </c>
      <c r="H22" s="41">
        <f t="shared" si="0"/>
        <v>254.58</v>
      </c>
      <c r="I22" s="56">
        <f t="shared" si="1"/>
        <v>0</v>
      </c>
      <c r="J22" s="54">
        <f>ROUND(H22*报价汇总表14!$C$8,2)</f>
        <v>0</v>
      </c>
      <c r="K22" s="56"/>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ROUND(H23*报价汇总表14!$C$8,2)</f>
        <v>0</v>
      </c>
      <c r="K23" s="56"/>
      <c r="L23" s="53"/>
    </row>
    <row r="24" ht="30" customHeight="1" spans="1:12">
      <c r="A24" s="38" t="s">
        <v>102</v>
      </c>
      <c r="B24" s="39" t="s">
        <v>103</v>
      </c>
      <c r="C24" s="40" t="s">
        <v>104</v>
      </c>
      <c r="D24" s="40" t="s">
        <v>105</v>
      </c>
      <c r="E24" s="36" t="s">
        <v>57</v>
      </c>
      <c r="F24" s="37"/>
      <c r="G24" s="42">
        <v>81.078468408</v>
      </c>
      <c r="H24" s="41">
        <f t="shared" si="0"/>
        <v>81.08</v>
      </c>
      <c r="I24" s="56">
        <f t="shared" si="1"/>
        <v>0</v>
      </c>
      <c r="J24" s="54">
        <f>ROUND(H24*报价汇总表14!$C$8,2)</f>
        <v>0</v>
      </c>
      <c r="K24" s="56"/>
      <c r="L24" s="53" t="s">
        <v>106</v>
      </c>
    </row>
    <row r="25" ht="20.1" customHeight="1" spans="1:12">
      <c r="A25" s="38" t="s">
        <v>107</v>
      </c>
      <c r="B25" s="39" t="s">
        <v>108</v>
      </c>
      <c r="C25" s="40" t="s">
        <v>109</v>
      </c>
      <c r="D25" s="40" t="s">
        <v>109</v>
      </c>
      <c r="E25" s="36" t="s">
        <v>57</v>
      </c>
      <c r="F25" s="37"/>
      <c r="G25" s="42">
        <v>380.57</v>
      </c>
      <c r="H25" s="41">
        <f t="shared" si="0"/>
        <v>380.57</v>
      </c>
      <c r="I25" s="56">
        <f t="shared" si="1"/>
        <v>0</v>
      </c>
      <c r="J25" s="54">
        <f>ROUND(H25*报价汇总表14!$C$8,2)</f>
        <v>0</v>
      </c>
      <c r="K25" s="56"/>
      <c r="L25" s="53"/>
    </row>
    <row r="26" ht="30" customHeight="1" spans="1:12">
      <c r="A26" s="38" t="s">
        <v>110</v>
      </c>
      <c r="B26" s="39" t="s">
        <v>111</v>
      </c>
      <c r="C26" s="40" t="s">
        <v>112</v>
      </c>
      <c r="D26" s="40" t="s">
        <v>105</v>
      </c>
      <c r="E26" s="36" t="s">
        <v>57</v>
      </c>
      <c r="F26" s="37"/>
      <c r="G26" s="42">
        <v>81.0788492801001</v>
      </c>
      <c r="H26" s="41">
        <f t="shared" si="0"/>
        <v>81.08</v>
      </c>
      <c r="I26" s="56">
        <f t="shared" si="1"/>
        <v>0</v>
      </c>
      <c r="J26" s="54">
        <f>ROUND(H26*报价汇总表14!$C$8,2)</f>
        <v>0</v>
      </c>
      <c r="K26" s="56"/>
      <c r="L26" s="53" t="s">
        <v>113</v>
      </c>
    </row>
    <row r="27" ht="30" customHeight="1" spans="1:12">
      <c r="A27" s="38" t="s">
        <v>114</v>
      </c>
      <c r="B27" s="39" t="s">
        <v>115</v>
      </c>
      <c r="C27" s="40" t="s">
        <v>116</v>
      </c>
      <c r="D27" s="40" t="s">
        <v>105</v>
      </c>
      <c r="E27" s="36" t="s">
        <v>57</v>
      </c>
      <c r="F27" s="37"/>
      <c r="G27" s="42">
        <v>81.07934954</v>
      </c>
      <c r="H27" s="41">
        <f t="shared" si="0"/>
        <v>81.08</v>
      </c>
      <c r="I27" s="56">
        <f t="shared" si="1"/>
        <v>0</v>
      </c>
      <c r="J27" s="54">
        <f>ROUND(H27*报价汇总表14!$C$8,2)</f>
        <v>0</v>
      </c>
      <c r="K27" s="56"/>
      <c r="L27" s="53" t="s">
        <v>117</v>
      </c>
    </row>
    <row r="28" ht="30" customHeight="1" spans="1:12">
      <c r="A28" s="38" t="s">
        <v>118</v>
      </c>
      <c r="B28" s="39" t="s">
        <v>119</v>
      </c>
      <c r="C28" s="40" t="s">
        <v>120</v>
      </c>
      <c r="D28" s="40" t="s">
        <v>105</v>
      </c>
      <c r="E28" s="36" t="s">
        <v>57</v>
      </c>
      <c r="F28" s="37"/>
      <c r="G28" s="42">
        <v>81.079379271</v>
      </c>
      <c r="H28" s="41">
        <f t="shared" si="0"/>
        <v>81.08</v>
      </c>
      <c r="I28" s="56">
        <f t="shared" si="1"/>
        <v>0</v>
      </c>
      <c r="J28" s="54">
        <f>ROUND(H28*报价汇总表14!$C$8,2)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ROUND(H29*报价汇总表14!$C$8,2)</f>
        <v>0</v>
      </c>
      <c r="K29" s="56"/>
      <c r="L29" s="53"/>
    </row>
    <row r="30" ht="39.95" customHeight="1" spans="1:12">
      <c r="A30" s="38" t="s">
        <v>125</v>
      </c>
      <c r="B30" s="39" t="s">
        <v>126</v>
      </c>
      <c r="C30" s="40" t="s">
        <v>127</v>
      </c>
      <c r="D30" s="40" t="s">
        <v>128</v>
      </c>
      <c r="E30" s="36" t="s">
        <v>57</v>
      </c>
      <c r="F30" s="37"/>
      <c r="G30" s="42">
        <v>343.74</v>
      </c>
      <c r="H30" s="41">
        <f t="shared" si="0"/>
        <v>343.74</v>
      </c>
      <c r="I30" s="56">
        <f t="shared" si="1"/>
        <v>0</v>
      </c>
      <c r="J30" s="54">
        <f>ROUND(H30*报价汇总表14!$C$8,2)</f>
        <v>0</v>
      </c>
      <c r="K30" s="56"/>
      <c r="L30" s="53"/>
    </row>
    <row r="31" ht="39.95" customHeight="1" spans="1:12">
      <c r="A31" s="38" t="s">
        <v>129</v>
      </c>
      <c r="B31" s="39" t="s">
        <v>130</v>
      </c>
      <c r="C31" s="40" t="s">
        <v>131</v>
      </c>
      <c r="D31" s="40" t="s">
        <v>128</v>
      </c>
      <c r="E31" s="36" t="s">
        <v>57</v>
      </c>
      <c r="F31" s="37"/>
      <c r="G31" s="42">
        <v>328.26</v>
      </c>
      <c r="H31" s="41">
        <f t="shared" si="0"/>
        <v>328.26</v>
      </c>
      <c r="I31" s="56">
        <f t="shared" si="1"/>
        <v>0</v>
      </c>
      <c r="J31" s="54">
        <f>ROUND(H31*报价汇总表14!$C$8,2)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ROUND(H32*报价汇总表14!$C$8,2)</f>
        <v>0</v>
      </c>
      <c r="K32" s="56"/>
      <c r="L32" s="53"/>
    </row>
    <row r="33" ht="30" customHeight="1" spans="1:12">
      <c r="A33" s="38" t="s">
        <v>135</v>
      </c>
      <c r="B33" s="39" t="s">
        <v>136</v>
      </c>
      <c r="C33" s="40" t="s">
        <v>137</v>
      </c>
      <c r="D33" s="40" t="s">
        <v>138</v>
      </c>
      <c r="E33" s="36" t="s">
        <v>57</v>
      </c>
      <c r="F33" s="37">
        <v>50</v>
      </c>
      <c r="G33" s="42">
        <v>119.25</v>
      </c>
      <c r="H33" s="41">
        <f t="shared" si="0"/>
        <v>119.25</v>
      </c>
      <c r="I33" s="56">
        <f t="shared" si="1"/>
        <v>5963</v>
      </c>
      <c r="J33" s="57"/>
      <c r="K33" s="56">
        <f>ROUND(F33*J33,0)</f>
        <v>0</v>
      </c>
      <c r="L33" s="53"/>
    </row>
    <row r="34" ht="30" customHeight="1" spans="1:12">
      <c r="A34" s="38" t="s">
        <v>139</v>
      </c>
      <c r="B34" s="39" t="s">
        <v>140</v>
      </c>
      <c r="C34" s="40" t="s">
        <v>141</v>
      </c>
      <c r="D34" s="40" t="s">
        <v>138</v>
      </c>
      <c r="E34" s="36" t="s">
        <v>57</v>
      </c>
      <c r="F34" s="37">
        <v>50</v>
      </c>
      <c r="G34" s="42">
        <v>135.69</v>
      </c>
      <c r="H34" s="41">
        <f t="shared" si="0"/>
        <v>135.69</v>
      </c>
      <c r="I34" s="56">
        <f t="shared" si="1"/>
        <v>6785</v>
      </c>
      <c r="J34" s="57"/>
      <c r="K34" s="56">
        <f>ROUND(F34*J34,0)</f>
        <v>0</v>
      </c>
      <c r="L34" s="53"/>
    </row>
    <row r="35" ht="39.95" customHeight="1" spans="1:12">
      <c r="A35" s="38" t="s">
        <v>142</v>
      </c>
      <c r="B35" s="39" t="s">
        <v>143</v>
      </c>
      <c r="C35" s="40" t="s">
        <v>144</v>
      </c>
      <c r="D35" s="40" t="s">
        <v>145</v>
      </c>
      <c r="E35" s="36" t="s">
        <v>57</v>
      </c>
      <c r="F35" s="37"/>
      <c r="G35" s="42">
        <v>201.970442618</v>
      </c>
      <c r="H35" s="41">
        <f t="shared" si="0"/>
        <v>201.97</v>
      </c>
      <c r="I35" s="56">
        <f t="shared" si="1"/>
        <v>0</v>
      </c>
      <c r="J35" s="54">
        <f>ROUND(H35*报价汇总表14!$C$8,2)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ROUND(H36*报价汇总表14!$C$8,2)</f>
        <v>0</v>
      </c>
      <c r="K36" s="56"/>
      <c r="L36" s="53"/>
    </row>
    <row r="37" ht="39.95" customHeight="1" spans="1:12">
      <c r="A37" s="38" t="s">
        <v>150</v>
      </c>
      <c r="B37" s="39" t="s">
        <v>151</v>
      </c>
      <c r="C37" s="40" t="s">
        <v>152</v>
      </c>
      <c r="D37" s="40" t="s">
        <v>153</v>
      </c>
      <c r="E37" s="36" t="s">
        <v>57</v>
      </c>
      <c r="F37" s="37">
        <v>20</v>
      </c>
      <c r="G37" s="42">
        <v>223.52</v>
      </c>
      <c r="H37" s="41">
        <f t="shared" si="0"/>
        <v>223.52</v>
      </c>
      <c r="I37" s="56">
        <f t="shared" si="1"/>
        <v>4470</v>
      </c>
      <c r="J37" s="57"/>
      <c r="K37" s="56">
        <f>ROUND(F37*J37,0)</f>
        <v>0</v>
      </c>
      <c r="L37" s="53"/>
    </row>
    <row r="38" ht="39.95" customHeight="1" spans="1:12">
      <c r="A38" s="38" t="s">
        <v>154</v>
      </c>
      <c r="B38" s="39" t="s">
        <v>155</v>
      </c>
      <c r="C38" s="40" t="s">
        <v>156</v>
      </c>
      <c r="D38" s="40" t="s">
        <v>153</v>
      </c>
      <c r="E38" s="36" t="s">
        <v>57</v>
      </c>
      <c r="F38" s="37">
        <v>40</v>
      </c>
      <c r="G38" s="42">
        <v>155.66</v>
      </c>
      <c r="H38" s="41">
        <f t="shared" si="0"/>
        <v>155.66</v>
      </c>
      <c r="I38" s="56">
        <f t="shared" si="1"/>
        <v>6226</v>
      </c>
      <c r="J38" s="57"/>
      <c r="K38" s="56">
        <f>ROUND(F38*J38,0)</f>
        <v>0</v>
      </c>
      <c r="L38" s="53"/>
    </row>
    <row r="39" ht="39.95" customHeight="1" spans="1:12">
      <c r="A39" s="38" t="s">
        <v>157</v>
      </c>
      <c r="B39" s="39" t="s">
        <v>158</v>
      </c>
      <c r="C39" s="40" t="s">
        <v>159</v>
      </c>
      <c r="D39" s="40" t="s">
        <v>153</v>
      </c>
      <c r="E39" s="36" t="s">
        <v>57</v>
      </c>
      <c r="F39" s="37">
        <v>59</v>
      </c>
      <c r="G39" s="42">
        <v>67.03</v>
      </c>
      <c r="H39" s="41">
        <f t="shared" si="0"/>
        <v>67.03</v>
      </c>
      <c r="I39" s="56">
        <f t="shared" si="1"/>
        <v>3955</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ROUND(H40*报价汇总表14!$C$8,2)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ROUND(H41*报价汇总表14!$C$8,2)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ROUND(H42*报价汇总表14!$C$8,2)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ROUND(H43*报价汇总表14!$C$8,2)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ROUND(H44*报价汇总表14!$C$8,2)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ROUND(H45*报价汇总表14!$C$8,2)</f>
        <v>0</v>
      </c>
      <c r="K45" s="56"/>
      <c r="L45" s="53"/>
    </row>
    <row r="46" ht="69.95" customHeight="1" spans="1:12">
      <c r="A46" s="38" t="s">
        <v>61</v>
      </c>
      <c r="B46" s="39" t="s">
        <v>180</v>
      </c>
      <c r="C46" s="40" t="s">
        <v>181</v>
      </c>
      <c r="D46" s="40" t="s">
        <v>182</v>
      </c>
      <c r="E46" s="36" t="s">
        <v>57</v>
      </c>
      <c r="F46" s="37">
        <v>500</v>
      </c>
      <c r="G46" s="42">
        <v>21.64</v>
      </c>
      <c r="H46" s="41">
        <f t="shared" si="0"/>
        <v>21.64</v>
      </c>
      <c r="I46" s="56">
        <f t="shared" si="1"/>
        <v>10820</v>
      </c>
      <c r="J46" s="57"/>
      <c r="K46" s="56">
        <f>ROUND(F46*J46,0)</f>
        <v>0</v>
      </c>
      <c r="L46" s="53"/>
    </row>
    <row r="47" ht="69.95" customHeight="1" spans="1:12">
      <c r="A47" s="38" t="s">
        <v>66</v>
      </c>
      <c r="B47" s="39" t="s">
        <v>183</v>
      </c>
      <c r="C47" s="40" t="s">
        <v>184</v>
      </c>
      <c r="D47" s="40" t="s">
        <v>182</v>
      </c>
      <c r="E47" s="36" t="s">
        <v>57</v>
      </c>
      <c r="F47" s="37">
        <v>3000</v>
      </c>
      <c r="G47" s="42">
        <v>6.7</v>
      </c>
      <c r="H47" s="41">
        <f t="shared" si="0"/>
        <v>6.7</v>
      </c>
      <c r="I47" s="56">
        <f t="shared" si="1"/>
        <v>20100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ROUND(H48*报价汇总表14!$C$8,2)</f>
        <v>0</v>
      </c>
      <c r="K48" s="56"/>
      <c r="L48" s="53"/>
    </row>
    <row r="49" ht="80.1" customHeight="1" spans="1:12">
      <c r="A49" s="38" t="s">
        <v>61</v>
      </c>
      <c r="B49" s="39" t="s">
        <v>187</v>
      </c>
      <c r="C49" s="40" t="s">
        <v>181</v>
      </c>
      <c r="D49" s="40" t="s">
        <v>188</v>
      </c>
      <c r="E49" s="36" t="s">
        <v>57</v>
      </c>
      <c r="F49" s="37"/>
      <c r="G49" s="42">
        <v>31.2</v>
      </c>
      <c r="H49" s="41">
        <f t="shared" si="0"/>
        <v>31.2</v>
      </c>
      <c r="I49" s="56">
        <f t="shared" si="1"/>
        <v>0</v>
      </c>
      <c r="J49" s="54">
        <f>ROUND(H49*报价汇总表14!$C$8,2)</f>
        <v>0</v>
      </c>
      <c r="K49" s="56"/>
      <c r="L49" s="53"/>
    </row>
    <row r="50" ht="80.1" customHeight="1" spans="1:12">
      <c r="A50" s="38" t="s">
        <v>66</v>
      </c>
      <c r="B50" s="39" t="s">
        <v>189</v>
      </c>
      <c r="C50" s="40" t="s">
        <v>184</v>
      </c>
      <c r="D50" s="40" t="s">
        <v>188</v>
      </c>
      <c r="E50" s="36" t="s">
        <v>57</v>
      </c>
      <c r="F50" s="37">
        <v>1000</v>
      </c>
      <c r="G50" s="42">
        <v>18.65</v>
      </c>
      <c r="H50" s="41">
        <f t="shared" si="0"/>
        <v>18.65</v>
      </c>
      <c r="I50" s="56">
        <f t="shared" si="1"/>
        <v>18650</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ROUND(H51*报价汇总表14!$C$8,2)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ROUND(H52*报价汇总表14!$C$8,2)</f>
        <v>0</v>
      </c>
      <c r="K52" s="56"/>
      <c r="L52" s="53"/>
    </row>
    <row r="53" ht="30" customHeight="1" spans="1:12">
      <c r="A53" s="38" t="s">
        <v>45</v>
      </c>
      <c r="B53" s="39" t="s">
        <v>197</v>
      </c>
      <c r="C53" s="40" t="s">
        <v>198</v>
      </c>
      <c r="D53" s="40" t="s">
        <v>199</v>
      </c>
      <c r="E53" s="36" t="s">
        <v>200</v>
      </c>
      <c r="F53" s="37">
        <v>100000</v>
      </c>
      <c r="G53" s="42">
        <v>0.98</v>
      </c>
      <c r="H53" s="41">
        <f t="shared" si="0"/>
        <v>0.98</v>
      </c>
      <c r="I53" s="56">
        <f t="shared" si="1"/>
        <v>98000</v>
      </c>
      <c r="J53" s="57"/>
      <c r="K53" s="56">
        <f>ROUND(F53*J53,0)</f>
        <v>0</v>
      </c>
      <c r="L53" s="53"/>
    </row>
    <row r="54" ht="30" customHeight="1" spans="1:12">
      <c r="A54" s="38" t="s">
        <v>49</v>
      </c>
      <c r="B54" s="39" t="s">
        <v>201</v>
      </c>
      <c r="C54" s="40" t="s">
        <v>202</v>
      </c>
      <c r="D54" s="40" t="s">
        <v>199</v>
      </c>
      <c r="E54" s="36" t="s">
        <v>200</v>
      </c>
      <c r="F54" s="37">
        <v>2000</v>
      </c>
      <c r="G54" s="42">
        <v>1.37</v>
      </c>
      <c r="H54" s="41">
        <f t="shared" si="0"/>
        <v>1.37</v>
      </c>
      <c r="I54" s="56">
        <f t="shared" si="1"/>
        <v>2740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ROUND(H55*报价汇总表14!$C$8,2)</f>
        <v>0</v>
      </c>
      <c r="K55" s="56"/>
      <c r="L55" s="53"/>
    </row>
    <row r="56" ht="20.1" customHeight="1" spans="1:12">
      <c r="A56" s="38" t="s">
        <v>207</v>
      </c>
      <c r="B56" s="39" t="s">
        <v>208</v>
      </c>
      <c r="C56" s="40" t="s">
        <v>209</v>
      </c>
      <c r="D56" s="40" t="s">
        <v>210</v>
      </c>
      <c r="E56" s="36" t="s">
        <v>57</v>
      </c>
      <c r="F56" s="37"/>
      <c r="G56" s="42">
        <v>3.7</v>
      </c>
      <c r="H56" s="41">
        <f t="shared" si="0"/>
        <v>3.7</v>
      </c>
      <c r="I56" s="56">
        <f t="shared" si="1"/>
        <v>0</v>
      </c>
      <c r="J56" s="54">
        <f>ROUND(H56*报价汇总表14!$C$8,2)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ROUND(H57*报价汇总表14!$C$8,2)</f>
        <v>0</v>
      </c>
      <c r="K57" s="56"/>
      <c r="L57" s="53"/>
    </row>
    <row r="58" ht="60" customHeight="1" spans="1:12">
      <c r="A58" s="38" t="s">
        <v>214</v>
      </c>
      <c r="B58" s="39" t="s">
        <v>215</v>
      </c>
      <c r="C58" s="40" t="s">
        <v>216</v>
      </c>
      <c r="D58" s="40" t="s">
        <v>217</v>
      </c>
      <c r="E58" s="36" t="s">
        <v>57</v>
      </c>
      <c r="F58" s="37">
        <v>1000</v>
      </c>
      <c r="G58" s="42">
        <v>7.57</v>
      </c>
      <c r="H58" s="41">
        <f t="shared" si="0"/>
        <v>7.57</v>
      </c>
      <c r="I58" s="56">
        <f t="shared" si="1"/>
        <v>7570</v>
      </c>
      <c r="J58" s="57"/>
      <c r="K58" s="56">
        <f>ROUND(F58*J58,0)</f>
        <v>0</v>
      </c>
      <c r="L58" s="53"/>
    </row>
    <row r="59" ht="69.95" customHeight="1" spans="1:12">
      <c r="A59" s="38" t="s">
        <v>218</v>
      </c>
      <c r="B59" s="39" t="s">
        <v>219</v>
      </c>
      <c r="C59" s="40" t="s">
        <v>220</v>
      </c>
      <c r="D59" s="40" t="s">
        <v>221</v>
      </c>
      <c r="E59" s="36" t="s">
        <v>57</v>
      </c>
      <c r="F59" s="37">
        <v>500</v>
      </c>
      <c r="G59" s="42">
        <v>8.75</v>
      </c>
      <c r="H59" s="41">
        <f t="shared" si="0"/>
        <v>8.75</v>
      </c>
      <c r="I59" s="56">
        <f t="shared" si="1"/>
        <v>4375</v>
      </c>
      <c r="J59" s="57"/>
      <c r="K59" s="56">
        <f>ROUND(F59*J59,0)</f>
        <v>0</v>
      </c>
      <c r="L59" s="53"/>
    </row>
    <row r="60" ht="69.95" customHeight="1" spans="1:12">
      <c r="A60" s="38" t="s">
        <v>222</v>
      </c>
      <c r="B60" s="39" t="s">
        <v>223</v>
      </c>
      <c r="C60" s="40" t="s">
        <v>224</v>
      </c>
      <c r="D60" s="40" t="s">
        <v>225</v>
      </c>
      <c r="E60" s="36" t="s">
        <v>57</v>
      </c>
      <c r="F60" s="37">
        <v>100</v>
      </c>
      <c r="G60" s="42">
        <v>8</v>
      </c>
      <c r="H60" s="41">
        <f t="shared" si="0"/>
        <v>8</v>
      </c>
      <c r="I60" s="56">
        <f t="shared" si="1"/>
        <v>800</v>
      </c>
      <c r="J60" s="57"/>
      <c r="K60" s="56">
        <f>ROUND(F60*J60,0)</f>
        <v>0</v>
      </c>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ROUND(H61*报价汇总表14!$C$8,2)</f>
        <v>0</v>
      </c>
      <c r="K61" s="56"/>
      <c r="L61" s="53"/>
    </row>
    <row r="62" ht="39.95" customHeight="1" spans="1:12">
      <c r="A62" s="38" t="s">
        <v>230</v>
      </c>
      <c r="B62" s="39" t="s">
        <v>231</v>
      </c>
      <c r="C62" s="40" t="s">
        <v>232</v>
      </c>
      <c r="D62" s="40" t="s">
        <v>233</v>
      </c>
      <c r="E62" s="36" t="s">
        <v>57</v>
      </c>
      <c r="F62" s="37"/>
      <c r="G62" s="42">
        <v>60.27</v>
      </c>
      <c r="H62" s="41">
        <f t="shared" si="0"/>
        <v>60.27</v>
      </c>
      <c r="I62" s="56">
        <f t="shared" si="1"/>
        <v>0</v>
      </c>
      <c r="J62" s="54">
        <f>ROUND(H62*报价汇总表14!$C$8,2)</f>
        <v>0</v>
      </c>
      <c r="K62" s="56"/>
      <c r="L62" s="53"/>
    </row>
    <row r="63" ht="39.95" customHeight="1" spans="1:12">
      <c r="A63" s="38" t="s">
        <v>234</v>
      </c>
      <c r="B63" s="39" t="s">
        <v>235</v>
      </c>
      <c r="C63" s="40" t="s">
        <v>236</v>
      </c>
      <c r="D63" s="40" t="s">
        <v>233</v>
      </c>
      <c r="E63" s="36" t="s">
        <v>57</v>
      </c>
      <c r="F63" s="37">
        <v>100</v>
      </c>
      <c r="G63" s="42">
        <v>80.6</v>
      </c>
      <c r="H63" s="41">
        <f t="shared" si="0"/>
        <v>80.6</v>
      </c>
      <c r="I63" s="56">
        <f t="shared" si="1"/>
        <v>8060</v>
      </c>
      <c r="J63" s="57"/>
      <c r="K63" s="56">
        <f>ROUND(F63*J63,0)</f>
        <v>0</v>
      </c>
      <c r="L63" s="53"/>
    </row>
    <row r="64" ht="39.95" customHeight="1" spans="1:12">
      <c r="A64" s="38" t="s">
        <v>237</v>
      </c>
      <c r="B64" s="39" t="s">
        <v>238</v>
      </c>
      <c r="C64" s="40" t="s">
        <v>239</v>
      </c>
      <c r="D64" s="40" t="s">
        <v>233</v>
      </c>
      <c r="E64" s="36" t="s">
        <v>57</v>
      </c>
      <c r="F64" s="37"/>
      <c r="G64" s="42">
        <v>81.64</v>
      </c>
      <c r="H64" s="41">
        <f t="shared" si="0"/>
        <v>81.64</v>
      </c>
      <c r="I64" s="56">
        <f t="shared" si="1"/>
        <v>0</v>
      </c>
      <c r="J64" s="54">
        <f>ROUND(H64*报价汇总表14!$C$8,2)</f>
        <v>0</v>
      </c>
      <c r="K64" s="56"/>
      <c r="L64" s="53"/>
    </row>
    <row r="65" ht="30" customHeight="1" spans="1:12">
      <c r="A65" s="38" t="s">
        <v>240</v>
      </c>
      <c r="B65" s="39" t="s">
        <v>241</v>
      </c>
      <c r="C65" s="40" t="s">
        <v>242</v>
      </c>
      <c r="D65" s="40" t="s">
        <v>243</v>
      </c>
      <c r="E65" s="36" t="s">
        <v>57</v>
      </c>
      <c r="F65" s="37"/>
      <c r="G65" s="42">
        <v>98.4</v>
      </c>
      <c r="H65" s="41">
        <f t="shared" si="0"/>
        <v>98.4</v>
      </c>
      <c r="I65" s="56">
        <f t="shared" si="1"/>
        <v>0</v>
      </c>
      <c r="J65" s="54">
        <f>ROUND(H65*报价汇总表14!$C$8,2)</f>
        <v>0</v>
      </c>
      <c r="K65" s="56"/>
      <c r="L65" s="53"/>
    </row>
    <row r="66" ht="30" customHeight="1" spans="1:12">
      <c r="A66" s="38" t="s">
        <v>244</v>
      </c>
      <c r="B66" s="39" t="s">
        <v>245</v>
      </c>
      <c r="C66" s="40" t="s">
        <v>246</v>
      </c>
      <c r="D66" s="40" t="s">
        <v>247</v>
      </c>
      <c r="E66" s="36" t="s">
        <v>57</v>
      </c>
      <c r="F66" s="37"/>
      <c r="G66" s="42">
        <v>48.72</v>
      </c>
      <c r="H66" s="41">
        <f t="shared" si="0"/>
        <v>48.72</v>
      </c>
      <c r="I66" s="56">
        <f t="shared" si="1"/>
        <v>0</v>
      </c>
      <c r="J66" s="54">
        <f>ROUND(H66*报价汇总表14!$C$8,2)</f>
        <v>0</v>
      </c>
      <c r="K66" s="56"/>
      <c r="L66" s="53"/>
    </row>
    <row r="67" ht="30" customHeight="1" spans="1:12">
      <c r="A67" s="38" t="s">
        <v>248</v>
      </c>
      <c r="B67" s="39" t="s">
        <v>249</v>
      </c>
      <c r="C67" s="40" t="s">
        <v>250</v>
      </c>
      <c r="D67" s="40" t="s">
        <v>247</v>
      </c>
      <c r="E67" s="36" t="s">
        <v>57</v>
      </c>
      <c r="F67" s="37"/>
      <c r="G67" s="42">
        <v>61.86</v>
      </c>
      <c r="H67" s="41">
        <f t="shared" si="0"/>
        <v>61.86</v>
      </c>
      <c r="I67" s="56">
        <f t="shared" si="1"/>
        <v>0</v>
      </c>
      <c r="J67" s="54">
        <f>ROUND(H67*报价汇总表14!$C$8,2)</f>
        <v>0</v>
      </c>
      <c r="K67" s="56"/>
      <c r="L67" s="53"/>
    </row>
    <row r="68" ht="30" customHeight="1" spans="1:12">
      <c r="A68" s="38" t="s">
        <v>251</v>
      </c>
      <c r="B68" s="39" t="s">
        <v>252</v>
      </c>
      <c r="C68" s="40" t="s">
        <v>253</v>
      </c>
      <c r="D68" s="40" t="s">
        <v>247</v>
      </c>
      <c r="E68" s="36" t="s">
        <v>57</v>
      </c>
      <c r="F68" s="37"/>
      <c r="G68" s="42">
        <v>84.03</v>
      </c>
      <c r="H68" s="41">
        <f t="shared" si="0"/>
        <v>84.03</v>
      </c>
      <c r="I68" s="56">
        <f t="shared" si="1"/>
        <v>0</v>
      </c>
      <c r="J68" s="54">
        <f>ROUND(H68*报价汇总表14!$C$8,2)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ROUND(H69*报价汇总表14!$C$8,2)</f>
        <v>0</v>
      </c>
      <c r="K69" s="56"/>
      <c r="L69" s="53"/>
    </row>
    <row r="70" ht="39.95" customHeight="1" spans="1:12">
      <c r="A70" s="38" t="s">
        <v>257</v>
      </c>
      <c r="B70" s="39" t="s">
        <v>258</v>
      </c>
      <c r="C70" s="40" t="s">
        <v>259</v>
      </c>
      <c r="D70" s="40" t="s">
        <v>247</v>
      </c>
      <c r="E70" s="36" t="s">
        <v>57</v>
      </c>
      <c r="F70" s="37"/>
      <c r="G70" s="42">
        <v>13.6</v>
      </c>
      <c r="H70" s="41">
        <f t="shared" si="0"/>
        <v>13.6</v>
      </c>
      <c r="I70" s="56">
        <f t="shared" si="1"/>
        <v>0</v>
      </c>
      <c r="J70" s="54">
        <f>ROUND(H70*报价汇总表14!$C$8,2)</f>
        <v>0</v>
      </c>
      <c r="K70" s="56"/>
      <c r="L70" s="53"/>
    </row>
    <row r="71" ht="20.1" customHeight="1" spans="1:12">
      <c r="A71" s="38" t="s">
        <v>260</v>
      </c>
      <c r="B71" s="39" t="s">
        <v>261</v>
      </c>
      <c r="C71" s="40" t="s">
        <v>262</v>
      </c>
      <c r="D71" s="40" t="s">
        <v>263</v>
      </c>
      <c r="E71" s="36" t="s">
        <v>57</v>
      </c>
      <c r="F71" s="37"/>
      <c r="G71" s="42">
        <v>147.98</v>
      </c>
      <c r="H71" s="41">
        <f t="shared" ref="H71:H134" si="2">ROUND(G71,2)</f>
        <v>147.98</v>
      </c>
      <c r="I71" s="56">
        <f t="shared" ref="I71:I134" si="3">ROUND(F71*H71,0)</f>
        <v>0</v>
      </c>
      <c r="J71" s="54">
        <f>ROUND(H71*报价汇总表14!$C$8,2)</f>
        <v>0</v>
      </c>
      <c r="K71" s="56"/>
      <c r="L71" s="53"/>
    </row>
    <row r="72" ht="30" customHeight="1" spans="1:12">
      <c r="A72" s="38" t="s">
        <v>264</v>
      </c>
      <c r="B72" s="39" t="s">
        <v>265</v>
      </c>
      <c r="C72" s="40" t="s">
        <v>266</v>
      </c>
      <c r="D72" s="40" t="s">
        <v>263</v>
      </c>
      <c r="E72" s="36" t="s">
        <v>57</v>
      </c>
      <c r="F72" s="37"/>
      <c r="G72" s="42">
        <v>146.17</v>
      </c>
      <c r="H72" s="41">
        <f t="shared" si="2"/>
        <v>146.17</v>
      </c>
      <c r="I72" s="56">
        <f t="shared" si="3"/>
        <v>0</v>
      </c>
      <c r="J72" s="54">
        <f>ROUND(H72*报价汇总表14!$C$8,2)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ROUND(H73*报价汇总表14!$C$8,2)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ROUND(H74*报价汇总表14!$C$8,2)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ROUND(H75*报价汇总表14!$C$8,2)</f>
        <v>0</v>
      </c>
      <c r="K75" s="56"/>
      <c r="L75" s="53"/>
    </row>
    <row r="76" ht="39.95" customHeight="1" spans="1:12">
      <c r="A76" s="38" t="s">
        <v>45</v>
      </c>
      <c r="B76" s="39" t="s">
        <v>277</v>
      </c>
      <c r="C76" s="40" t="s">
        <v>278</v>
      </c>
      <c r="D76" s="40" t="s">
        <v>279</v>
      </c>
      <c r="E76" s="36" t="s">
        <v>57</v>
      </c>
      <c r="F76" s="37"/>
      <c r="G76" s="42">
        <v>123.29</v>
      </c>
      <c r="H76" s="41">
        <f t="shared" si="2"/>
        <v>123.29</v>
      </c>
      <c r="I76" s="56">
        <f t="shared" si="3"/>
        <v>0</v>
      </c>
      <c r="J76" s="54">
        <f>ROUND(H76*报价汇总表14!$C$8,2)</f>
        <v>0</v>
      </c>
      <c r="K76" s="56"/>
      <c r="L76" s="53"/>
    </row>
    <row r="77" ht="30" customHeight="1" spans="1:12">
      <c r="A77" s="38" t="s">
        <v>49</v>
      </c>
      <c r="B77" s="39" t="s">
        <v>280</v>
      </c>
      <c r="C77" s="40" t="s">
        <v>281</v>
      </c>
      <c r="D77" s="40" t="s">
        <v>282</v>
      </c>
      <c r="E77" s="36" t="s">
        <v>57</v>
      </c>
      <c r="F77" s="37"/>
      <c r="G77" s="42">
        <v>258.4</v>
      </c>
      <c r="H77" s="41">
        <f t="shared" si="2"/>
        <v>258.4</v>
      </c>
      <c r="I77" s="56">
        <f t="shared" si="3"/>
        <v>0</v>
      </c>
      <c r="J77" s="54">
        <f>ROUND(H77*报价汇总表14!$C$8,2)</f>
        <v>0</v>
      </c>
      <c r="K77" s="56"/>
      <c r="L77" s="53"/>
    </row>
    <row r="78" ht="30" customHeight="1" spans="1:12">
      <c r="A78" s="38" t="s">
        <v>190</v>
      </c>
      <c r="B78" s="39" t="s">
        <v>283</v>
      </c>
      <c r="C78" s="40" t="s">
        <v>284</v>
      </c>
      <c r="D78" s="40" t="s">
        <v>282</v>
      </c>
      <c r="E78" s="36" t="s">
        <v>57</v>
      </c>
      <c r="F78" s="37">
        <v>3</v>
      </c>
      <c r="G78" s="42">
        <v>138.85</v>
      </c>
      <c r="H78" s="41">
        <f t="shared" si="2"/>
        <v>138.85</v>
      </c>
      <c r="I78" s="56">
        <f t="shared" si="3"/>
        <v>417</v>
      </c>
      <c r="J78" s="57"/>
      <c r="K78" s="56">
        <f>ROUND(F78*J78,0)</f>
        <v>0</v>
      </c>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ROUND(H79*报价汇总表14!$C$8,2)</f>
        <v>0</v>
      </c>
      <c r="K79" s="56"/>
      <c r="L79" s="53"/>
    </row>
    <row r="80" ht="60" customHeight="1" spans="1:12">
      <c r="A80" s="38" t="s">
        <v>289</v>
      </c>
      <c r="B80" s="39" t="s">
        <v>290</v>
      </c>
      <c r="C80" s="40" t="s">
        <v>291</v>
      </c>
      <c r="D80" s="40" t="s">
        <v>292</v>
      </c>
      <c r="E80" s="36" t="s">
        <v>41</v>
      </c>
      <c r="F80" s="37"/>
      <c r="G80" s="42">
        <v>11.07</v>
      </c>
      <c r="H80" s="41">
        <f t="shared" si="2"/>
        <v>11.07</v>
      </c>
      <c r="I80" s="56">
        <f t="shared" si="3"/>
        <v>0</v>
      </c>
      <c r="J80" s="54">
        <f>ROUND(H80*报价汇总表14!$C$8,2)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ROUND(H81*报价汇总表14!$C$8,2)</f>
        <v>0</v>
      </c>
      <c r="K81" s="56"/>
      <c r="L81" s="53"/>
    </row>
    <row r="82" ht="30" customHeight="1" spans="1:12">
      <c r="A82" s="38" t="s">
        <v>45</v>
      </c>
      <c r="B82" s="39" t="s">
        <v>296</v>
      </c>
      <c r="C82" s="40" t="s">
        <v>297</v>
      </c>
      <c r="D82" s="40" t="s">
        <v>298</v>
      </c>
      <c r="E82" s="36" t="s">
        <v>299</v>
      </c>
      <c r="F82" s="37"/>
      <c r="G82" s="42">
        <v>470.6</v>
      </c>
      <c r="H82" s="41">
        <f t="shared" si="2"/>
        <v>470.6</v>
      </c>
      <c r="I82" s="56">
        <f t="shared" si="3"/>
        <v>0</v>
      </c>
      <c r="J82" s="54">
        <f>ROUND(H82*报价汇总表14!$C$8,2)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ROUND(H83*报价汇总表14!$C$8,2)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ROUND(H84*报价汇总表14!$C$8,2)</f>
        <v>0</v>
      </c>
      <c r="K84" s="56"/>
      <c r="L84" s="53"/>
    </row>
    <row r="85" ht="30" customHeight="1" spans="1:12">
      <c r="A85" s="38" t="s">
        <v>304</v>
      </c>
      <c r="B85" s="39" t="s">
        <v>305</v>
      </c>
      <c r="C85" s="40" t="s">
        <v>306</v>
      </c>
      <c r="D85" s="40" t="s">
        <v>298</v>
      </c>
      <c r="E85" s="36" t="s">
        <v>299</v>
      </c>
      <c r="F85" s="37"/>
      <c r="G85" s="42">
        <v>422.8</v>
      </c>
      <c r="H85" s="41">
        <f t="shared" si="2"/>
        <v>422.8</v>
      </c>
      <c r="I85" s="56">
        <f t="shared" si="3"/>
        <v>0</v>
      </c>
      <c r="J85" s="54">
        <f>ROUND(H85*报价汇总表14!$C$8,2)</f>
        <v>0</v>
      </c>
      <c r="K85" s="56"/>
      <c r="L85" s="53"/>
    </row>
    <row r="86" ht="30" customHeight="1" spans="1:12">
      <c r="A86" s="38" t="s">
        <v>307</v>
      </c>
      <c r="B86" s="39" t="s">
        <v>308</v>
      </c>
      <c r="C86" s="40" t="s">
        <v>309</v>
      </c>
      <c r="D86" s="40" t="s">
        <v>298</v>
      </c>
      <c r="E86" s="36" t="s">
        <v>299</v>
      </c>
      <c r="F86" s="37"/>
      <c r="G86" s="42">
        <v>463.62</v>
      </c>
      <c r="H86" s="41">
        <f t="shared" si="2"/>
        <v>463.62</v>
      </c>
      <c r="I86" s="56">
        <f t="shared" si="3"/>
        <v>0</v>
      </c>
      <c r="J86" s="54">
        <f>ROUND(H86*报价汇总表14!$C$8,2)</f>
        <v>0</v>
      </c>
      <c r="K86" s="56"/>
      <c r="L86" s="53"/>
    </row>
    <row r="87" ht="30" customHeight="1" spans="1:12">
      <c r="A87" s="38" t="s">
        <v>310</v>
      </c>
      <c r="B87" s="39" t="s">
        <v>311</v>
      </c>
      <c r="C87" s="40" t="s">
        <v>312</v>
      </c>
      <c r="D87" s="40" t="s">
        <v>298</v>
      </c>
      <c r="E87" s="36" t="s">
        <v>299</v>
      </c>
      <c r="F87" s="37"/>
      <c r="G87" s="42">
        <v>498.39</v>
      </c>
      <c r="H87" s="41">
        <f t="shared" si="2"/>
        <v>498.39</v>
      </c>
      <c r="I87" s="56">
        <f t="shared" si="3"/>
        <v>0</v>
      </c>
      <c r="J87" s="54">
        <f>ROUND(H87*报价汇总表14!$C$8,2)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ROUND(H88*报价汇总表14!$C$8,2)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ROUND(H89*报价汇总表14!$C$8,2)</f>
        <v>0</v>
      </c>
      <c r="K89" s="56"/>
      <c r="L89" s="53"/>
    </row>
    <row r="90" ht="50.1" customHeight="1" spans="1:12">
      <c r="A90" s="38" t="s">
        <v>61</v>
      </c>
      <c r="B90" s="39" t="s">
        <v>317</v>
      </c>
      <c r="C90" s="40" t="s">
        <v>318</v>
      </c>
      <c r="D90" s="40" t="s">
        <v>319</v>
      </c>
      <c r="E90" s="36" t="s">
        <v>299</v>
      </c>
      <c r="F90" s="37">
        <v>100</v>
      </c>
      <c r="G90" s="42">
        <v>480.62</v>
      </c>
      <c r="H90" s="41">
        <f t="shared" si="2"/>
        <v>480.62</v>
      </c>
      <c r="I90" s="56">
        <f t="shared" si="3"/>
        <v>48062</v>
      </c>
      <c r="J90" s="57"/>
      <c r="K90" s="56">
        <f>ROUND(F90*J90,0)</f>
        <v>0</v>
      </c>
      <c r="L90" s="53"/>
    </row>
    <row r="91" ht="50.1" customHeight="1" spans="1:12">
      <c r="A91" s="38" t="s">
        <v>66</v>
      </c>
      <c r="B91" s="39" t="s">
        <v>320</v>
      </c>
      <c r="C91" s="40" t="s">
        <v>321</v>
      </c>
      <c r="D91" s="40" t="s">
        <v>322</v>
      </c>
      <c r="E91" s="36" t="s">
        <v>299</v>
      </c>
      <c r="F91" s="37">
        <v>200</v>
      </c>
      <c r="G91" s="42">
        <v>495.34</v>
      </c>
      <c r="H91" s="41">
        <f t="shared" si="2"/>
        <v>495.34</v>
      </c>
      <c r="I91" s="56">
        <f t="shared" si="3"/>
        <v>99068</v>
      </c>
      <c r="J91" s="57"/>
      <c r="K91" s="56">
        <f>ROUND(F91*J91,0)</f>
        <v>0</v>
      </c>
      <c r="L91" s="53"/>
    </row>
    <row r="92" ht="39.95" customHeight="1" spans="1:12">
      <c r="A92" s="38" t="s">
        <v>323</v>
      </c>
      <c r="B92" s="39" t="s">
        <v>324</v>
      </c>
      <c r="C92" s="40" t="s">
        <v>325</v>
      </c>
      <c r="D92" s="40" t="s">
        <v>326</v>
      </c>
      <c r="E92" s="36" t="s">
        <v>57</v>
      </c>
      <c r="F92" s="37"/>
      <c r="G92" s="42">
        <v>483.7</v>
      </c>
      <c r="H92" s="41">
        <f t="shared" si="2"/>
        <v>483.7</v>
      </c>
      <c r="I92" s="56">
        <f t="shared" si="3"/>
        <v>0</v>
      </c>
      <c r="J92" s="54">
        <f>ROUND(H92*报价汇总表14!$C$8,2)</f>
        <v>0</v>
      </c>
      <c r="K92" s="56"/>
      <c r="L92" s="53"/>
    </row>
    <row r="93" ht="39.95" customHeight="1" spans="1:12">
      <c r="A93" s="38" t="s">
        <v>327</v>
      </c>
      <c r="B93" s="39" t="s">
        <v>328</v>
      </c>
      <c r="C93" s="40" t="s">
        <v>329</v>
      </c>
      <c r="D93" s="40" t="s">
        <v>326</v>
      </c>
      <c r="E93" s="36" t="s">
        <v>57</v>
      </c>
      <c r="F93" s="37"/>
      <c r="G93" s="42">
        <v>456.57</v>
      </c>
      <c r="H93" s="41">
        <f t="shared" si="2"/>
        <v>456.57</v>
      </c>
      <c r="I93" s="56">
        <f t="shared" si="3"/>
        <v>0</v>
      </c>
      <c r="J93" s="54">
        <f>ROUND(H93*报价汇总表14!$C$8,2)</f>
        <v>0</v>
      </c>
      <c r="K93" s="56"/>
      <c r="L93" s="53"/>
    </row>
    <row r="94" ht="60" customHeight="1" spans="1:12">
      <c r="A94" s="38" t="s">
        <v>49</v>
      </c>
      <c r="B94" s="39" t="s">
        <v>330</v>
      </c>
      <c r="C94" s="40" t="s">
        <v>331</v>
      </c>
      <c r="D94" s="40" t="s">
        <v>332</v>
      </c>
      <c r="E94" s="36" t="s">
        <v>41</v>
      </c>
      <c r="F94" s="37">
        <v>500</v>
      </c>
      <c r="G94" s="42">
        <v>7.5</v>
      </c>
      <c r="H94" s="41">
        <f t="shared" si="2"/>
        <v>7.5</v>
      </c>
      <c r="I94" s="56">
        <f t="shared" si="3"/>
        <v>3750</v>
      </c>
      <c r="J94" s="57"/>
      <c r="K94" s="56">
        <f>ROUND(F94*J94,0)</f>
        <v>0</v>
      </c>
      <c r="L94" s="53"/>
    </row>
    <row r="95" ht="60" customHeight="1" spans="1:12">
      <c r="A95" s="38" t="s">
        <v>190</v>
      </c>
      <c r="B95" s="39" t="s">
        <v>333</v>
      </c>
      <c r="C95" s="40" t="s">
        <v>334</v>
      </c>
      <c r="D95" s="40" t="s">
        <v>332</v>
      </c>
      <c r="E95" s="36" t="s">
        <v>41</v>
      </c>
      <c r="F95" s="37">
        <v>500</v>
      </c>
      <c r="G95" s="42">
        <v>12.1</v>
      </c>
      <c r="H95" s="41">
        <f t="shared" si="2"/>
        <v>12.1</v>
      </c>
      <c r="I95" s="56">
        <f t="shared" si="3"/>
        <v>6050</v>
      </c>
      <c r="J95" s="57"/>
      <c r="K95" s="56">
        <f>ROUND(F95*J95,0)</f>
        <v>0</v>
      </c>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ROUND(H96*报价汇总表14!$C$8,2)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ROUND(H97*报价汇总表14!$C$8,2)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ROUND(H98*报价汇总表14!$C$8,2)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ROUND(H99*报价汇总表14!$C$8,2)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ROUND(H100*报价汇总表14!$C$8,2)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ROUND(H101*报价汇总表14!$C$8,2)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ROUND(H102*报价汇总表14!$C$8,2)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ROUND(H103*报价汇总表14!$C$8,2)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ROUND(H104*报价汇总表14!$C$8,2)</f>
        <v>0</v>
      </c>
      <c r="K104" s="56"/>
      <c r="L104" s="53"/>
    </row>
    <row r="105" ht="69.95" customHeight="1" spans="1:12">
      <c r="A105" s="38" t="s">
        <v>61</v>
      </c>
      <c r="B105" s="39" t="s">
        <v>360</v>
      </c>
      <c r="C105" s="40" t="s">
        <v>361</v>
      </c>
      <c r="D105" s="40" t="s">
        <v>362</v>
      </c>
      <c r="E105" s="36" t="s">
        <v>57</v>
      </c>
      <c r="F105" s="37"/>
      <c r="G105" s="42">
        <v>386.51</v>
      </c>
      <c r="H105" s="41">
        <f t="shared" si="2"/>
        <v>386.51</v>
      </c>
      <c r="I105" s="56">
        <f t="shared" si="3"/>
        <v>0</v>
      </c>
      <c r="J105" s="54">
        <f>ROUND(H105*报价汇总表14!$C$8,2)</f>
        <v>0</v>
      </c>
      <c r="K105" s="56"/>
      <c r="L105" s="53"/>
    </row>
    <row r="106" ht="69.95" customHeight="1" spans="1:12">
      <c r="A106" s="38" t="s">
        <v>66</v>
      </c>
      <c r="B106" s="39" t="s">
        <v>363</v>
      </c>
      <c r="C106" s="40" t="s">
        <v>364</v>
      </c>
      <c r="D106" s="40" t="s">
        <v>362</v>
      </c>
      <c r="E106" s="36" t="s">
        <v>57</v>
      </c>
      <c r="F106" s="37"/>
      <c r="G106" s="42">
        <v>391.66</v>
      </c>
      <c r="H106" s="41">
        <f t="shared" si="2"/>
        <v>391.66</v>
      </c>
      <c r="I106" s="56">
        <f t="shared" si="3"/>
        <v>0</v>
      </c>
      <c r="J106" s="54">
        <f>ROUND(H106*报价汇总表14!$C$8,2)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ROUND(H107*报价汇总表14!$C$8,2)</f>
        <v>0</v>
      </c>
      <c r="K107" s="56"/>
      <c r="L107" s="53"/>
    </row>
    <row r="108" ht="50.1" customHeight="1" spans="1:12">
      <c r="A108" s="38" t="s">
        <v>61</v>
      </c>
      <c r="B108" s="39" t="s">
        <v>367</v>
      </c>
      <c r="C108" s="40" t="s">
        <v>368</v>
      </c>
      <c r="D108" s="40" t="s">
        <v>369</v>
      </c>
      <c r="E108" s="36" t="s">
        <v>57</v>
      </c>
      <c r="F108" s="37">
        <v>100</v>
      </c>
      <c r="G108" s="42">
        <v>222.3270385878</v>
      </c>
      <c r="H108" s="41">
        <f t="shared" si="2"/>
        <v>222.33</v>
      </c>
      <c r="I108" s="56">
        <f t="shared" si="3"/>
        <v>22233</v>
      </c>
      <c r="J108" s="57"/>
      <c r="K108" s="56">
        <f>ROUND(F108*J108,0)</f>
        <v>0</v>
      </c>
      <c r="L108" s="53" t="s">
        <v>117</v>
      </c>
    </row>
    <row r="109" ht="50.1" customHeight="1" spans="1:12">
      <c r="A109" s="38" t="s">
        <v>66</v>
      </c>
      <c r="B109" s="39" t="s">
        <v>370</v>
      </c>
      <c r="C109" s="40" t="s">
        <v>371</v>
      </c>
      <c r="D109" s="40" t="s">
        <v>369</v>
      </c>
      <c r="E109" s="36" t="s">
        <v>57</v>
      </c>
      <c r="F109" s="37">
        <v>50</v>
      </c>
      <c r="G109" s="42">
        <v>222.3271806592</v>
      </c>
      <c r="H109" s="41">
        <f t="shared" si="2"/>
        <v>222.33</v>
      </c>
      <c r="I109" s="56">
        <f t="shared" si="3"/>
        <v>11117</v>
      </c>
      <c r="J109" s="57"/>
      <c r="K109" s="56">
        <f>ROUND(F109*J109,0)</f>
        <v>0</v>
      </c>
      <c r="L109" s="53" t="s">
        <v>113</v>
      </c>
    </row>
    <row r="110" ht="50.1" customHeight="1" spans="1:12">
      <c r="A110" s="38" t="s">
        <v>372</v>
      </c>
      <c r="B110" s="39" t="s">
        <v>373</v>
      </c>
      <c r="C110" s="40" t="s">
        <v>374</v>
      </c>
      <c r="D110" s="40" t="s">
        <v>369</v>
      </c>
      <c r="E110" s="36" t="s">
        <v>57</v>
      </c>
      <c r="F110" s="37"/>
      <c r="G110" s="42">
        <v>222.325016732</v>
      </c>
      <c r="H110" s="41">
        <f t="shared" si="2"/>
        <v>222.33</v>
      </c>
      <c r="I110" s="56">
        <f t="shared" si="3"/>
        <v>0</v>
      </c>
      <c r="J110" s="54">
        <f>ROUND(H110*报价汇总表14!$C$8,2)</f>
        <v>0</v>
      </c>
      <c r="K110" s="56"/>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ROUND(H111*报价汇总表14!$C$8,2)</f>
        <v>0</v>
      </c>
      <c r="K111" s="56"/>
      <c r="L111" s="53" t="s">
        <v>380</v>
      </c>
    </row>
    <row r="112" ht="50.1" customHeight="1" spans="1:12">
      <c r="A112" s="38" t="s">
        <v>381</v>
      </c>
      <c r="B112" s="39" t="s">
        <v>382</v>
      </c>
      <c r="C112" s="40" t="s">
        <v>383</v>
      </c>
      <c r="D112" s="40" t="s">
        <v>369</v>
      </c>
      <c r="E112" s="36" t="s">
        <v>57</v>
      </c>
      <c r="F112" s="37"/>
      <c r="G112" s="42">
        <v>222.325833496</v>
      </c>
      <c r="H112" s="41">
        <f t="shared" si="2"/>
        <v>222.33</v>
      </c>
      <c r="I112" s="56">
        <f t="shared" si="3"/>
        <v>0</v>
      </c>
      <c r="J112" s="54">
        <f>ROUND(H112*报价汇总表14!$C$8,2)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ROUND(H113*报价汇总表14!$C$8,2)</f>
        <v>0</v>
      </c>
      <c r="K113" s="56"/>
      <c r="L113" s="53"/>
    </row>
    <row r="114" ht="80.1" customHeight="1" spans="1:12">
      <c r="A114" s="38" t="s">
        <v>61</v>
      </c>
      <c r="B114" s="39" t="s">
        <v>387</v>
      </c>
      <c r="C114" s="40" t="s">
        <v>388</v>
      </c>
      <c r="D114" s="40" t="s">
        <v>389</v>
      </c>
      <c r="E114" s="36" t="s">
        <v>57</v>
      </c>
      <c r="F114" s="37"/>
      <c r="G114" s="42">
        <v>286.965208606</v>
      </c>
      <c r="H114" s="41">
        <f t="shared" si="2"/>
        <v>286.97</v>
      </c>
      <c r="I114" s="56">
        <f t="shared" si="3"/>
        <v>0</v>
      </c>
      <c r="J114" s="54">
        <f>ROUND(H114*报价汇总表14!$C$8,2)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ROUND(H115*报价汇总表14!$C$8,2)</f>
        <v>0</v>
      </c>
      <c r="K115" s="56"/>
      <c r="L115" s="53"/>
    </row>
    <row r="116" ht="39.95" customHeight="1" spans="1:12">
      <c r="A116" s="38" t="s">
        <v>61</v>
      </c>
      <c r="B116" s="39" t="s">
        <v>392</v>
      </c>
      <c r="C116" s="40" t="s">
        <v>393</v>
      </c>
      <c r="D116" s="40" t="s">
        <v>394</v>
      </c>
      <c r="E116" s="36" t="s">
        <v>57</v>
      </c>
      <c r="F116" s="37">
        <v>20</v>
      </c>
      <c r="G116" s="42">
        <v>220.1598865124</v>
      </c>
      <c r="H116" s="41">
        <f t="shared" si="2"/>
        <v>220.16</v>
      </c>
      <c r="I116" s="56">
        <f t="shared" si="3"/>
        <v>4403</v>
      </c>
      <c r="J116" s="57"/>
      <c r="K116" s="56">
        <f>ROUND(F116*J116,0)</f>
        <v>0</v>
      </c>
      <c r="L116" s="53" t="s">
        <v>117</v>
      </c>
    </row>
    <row r="117" ht="39.95" customHeight="1" spans="1:12">
      <c r="A117" s="38" t="s">
        <v>66</v>
      </c>
      <c r="B117" s="39" t="s">
        <v>395</v>
      </c>
      <c r="C117" s="40" t="s">
        <v>396</v>
      </c>
      <c r="D117" s="40" t="s">
        <v>394</v>
      </c>
      <c r="E117" s="36" t="s">
        <v>57</v>
      </c>
      <c r="F117" s="37">
        <v>20</v>
      </c>
      <c r="G117" s="42">
        <v>330.8490697106</v>
      </c>
      <c r="H117" s="41">
        <f t="shared" si="2"/>
        <v>330.85</v>
      </c>
      <c r="I117" s="56">
        <f t="shared" si="3"/>
        <v>6617</v>
      </c>
      <c r="J117" s="57"/>
      <c r="K117" s="56">
        <f>ROUND(F117*J117,0)</f>
        <v>0</v>
      </c>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ROUND(H118*报价汇总表14!$C$8,2)</f>
        <v>0</v>
      </c>
      <c r="K118" s="56"/>
      <c r="L118" s="53" t="s">
        <v>400</v>
      </c>
    </row>
    <row r="119" ht="39.95" customHeight="1" spans="1:12">
      <c r="A119" s="38" t="s">
        <v>376</v>
      </c>
      <c r="B119" s="39" t="s">
        <v>401</v>
      </c>
      <c r="C119" s="40" t="s">
        <v>402</v>
      </c>
      <c r="D119" s="40" t="s">
        <v>394</v>
      </c>
      <c r="E119" s="36" t="s">
        <v>57</v>
      </c>
      <c r="F119" s="37">
        <v>10</v>
      </c>
      <c r="G119" s="42">
        <v>220.15721</v>
      </c>
      <c r="H119" s="41">
        <f t="shared" si="2"/>
        <v>220.16</v>
      </c>
      <c r="I119" s="56">
        <f t="shared" si="3"/>
        <v>2202</v>
      </c>
      <c r="J119" s="57"/>
      <c r="K119" s="56">
        <f>ROUND(F119*J119,0)</f>
        <v>0</v>
      </c>
      <c r="L119" s="53" t="s">
        <v>375</v>
      </c>
    </row>
    <row r="120" ht="39.95" customHeight="1" spans="1:12">
      <c r="A120" s="38" t="s">
        <v>403</v>
      </c>
      <c r="B120" s="39" t="s">
        <v>404</v>
      </c>
      <c r="C120" s="40" t="s">
        <v>405</v>
      </c>
      <c r="D120" s="40" t="s">
        <v>394</v>
      </c>
      <c r="E120" s="36" t="s">
        <v>57</v>
      </c>
      <c r="F120" s="37"/>
      <c r="G120" s="42">
        <v>330.85186748</v>
      </c>
      <c r="H120" s="41">
        <f t="shared" si="2"/>
        <v>330.85</v>
      </c>
      <c r="I120" s="56">
        <f t="shared" si="3"/>
        <v>0</v>
      </c>
      <c r="J120" s="54">
        <f>ROUND(H120*报价汇总表14!$C$8,2)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ROUND(H121*报价汇总表14!$C$8,2)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ROUND(H122*报价汇总表14!$C$8,2)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ROUND(H123*报价汇总表14!$C$8,2)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ROUND(H124*报价汇总表14!$C$8,2)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ROUND(H125*报价汇总表14!$C$8,2)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ROUND(H126*报价汇总表14!$C$8,2)</f>
        <v>0</v>
      </c>
      <c r="K126" s="56"/>
      <c r="L126" s="53"/>
    </row>
    <row r="127" ht="69.95" customHeight="1" spans="1:12">
      <c r="A127" s="38" t="s">
        <v>61</v>
      </c>
      <c r="B127" s="39" t="s">
        <v>427</v>
      </c>
      <c r="C127" s="40" t="s">
        <v>428</v>
      </c>
      <c r="D127" s="40" t="s">
        <v>429</v>
      </c>
      <c r="E127" s="36" t="s">
        <v>57</v>
      </c>
      <c r="F127" s="37">
        <v>30</v>
      </c>
      <c r="G127" s="42">
        <v>399.55</v>
      </c>
      <c r="H127" s="41">
        <f t="shared" si="2"/>
        <v>399.55</v>
      </c>
      <c r="I127" s="56">
        <f t="shared" si="3"/>
        <v>11987</v>
      </c>
      <c r="J127" s="57"/>
      <c r="K127" s="56">
        <f>ROUND(F127*J127,0)</f>
        <v>0</v>
      </c>
      <c r="L127" s="53"/>
    </row>
    <row r="128" ht="69.95" customHeight="1" spans="1:12">
      <c r="A128" s="38" t="s">
        <v>66</v>
      </c>
      <c r="B128" s="39" t="s">
        <v>430</v>
      </c>
      <c r="C128" s="40" t="s">
        <v>431</v>
      </c>
      <c r="D128" s="40" t="s">
        <v>429</v>
      </c>
      <c r="E128" s="36" t="s">
        <v>57</v>
      </c>
      <c r="F128" s="37">
        <v>20</v>
      </c>
      <c r="G128" s="42">
        <v>404.7</v>
      </c>
      <c r="H128" s="41">
        <f t="shared" si="2"/>
        <v>404.7</v>
      </c>
      <c r="I128" s="56">
        <f t="shared" si="3"/>
        <v>8094</v>
      </c>
      <c r="J128" s="57"/>
      <c r="K128" s="56">
        <f>ROUND(F128*J128,0)</f>
        <v>0</v>
      </c>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ROUND(H129*报价汇总表14!$C$8,2)</f>
        <v>0</v>
      </c>
      <c r="K129" s="56"/>
      <c r="L129" s="53"/>
    </row>
    <row r="130" ht="69.95" customHeight="1" spans="1:12">
      <c r="A130" s="38" t="s">
        <v>61</v>
      </c>
      <c r="B130" s="39" t="s">
        <v>434</v>
      </c>
      <c r="C130" s="40" t="s">
        <v>435</v>
      </c>
      <c r="D130" s="40" t="s">
        <v>436</v>
      </c>
      <c r="E130" s="36" t="s">
        <v>57</v>
      </c>
      <c r="F130" s="37"/>
      <c r="G130" s="42">
        <v>299.882414526</v>
      </c>
      <c r="H130" s="41">
        <f t="shared" si="2"/>
        <v>299.88</v>
      </c>
      <c r="I130" s="56">
        <f t="shared" si="3"/>
        <v>0</v>
      </c>
      <c r="J130" s="54">
        <f>ROUND(H130*报价汇总表14!$C$8,2)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ROUND(H131*报价汇总表14!$C$8,2)</f>
        <v>0</v>
      </c>
      <c r="K131" s="56"/>
      <c r="L131" s="53"/>
    </row>
    <row r="132" ht="50.1" customHeight="1" spans="1:12">
      <c r="A132" s="38" t="s">
        <v>61</v>
      </c>
      <c r="B132" s="39" t="s">
        <v>440</v>
      </c>
      <c r="C132" s="40" t="s">
        <v>441</v>
      </c>
      <c r="D132" s="40" t="s">
        <v>442</v>
      </c>
      <c r="E132" s="36" t="s">
        <v>57</v>
      </c>
      <c r="F132" s="37">
        <v>20</v>
      </c>
      <c r="G132" s="42">
        <v>222.3266073811</v>
      </c>
      <c r="H132" s="41">
        <f t="shared" si="2"/>
        <v>222.33</v>
      </c>
      <c r="I132" s="56">
        <f t="shared" si="3"/>
        <v>4447</v>
      </c>
      <c r="J132" s="57"/>
      <c r="K132" s="56">
        <f>ROUND(F132*J132,0)</f>
        <v>0</v>
      </c>
      <c r="L132" s="53" t="s">
        <v>146</v>
      </c>
    </row>
    <row r="133" ht="50.1" customHeight="1" spans="1:12">
      <c r="A133" s="38" t="s">
        <v>66</v>
      </c>
      <c r="B133" s="39" t="s">
        <v>443</v>
      </c>
      <c r="C133" s="40" t="s">
        <v>444</v>
      </c>
      <c r="D133" s="40" t="s">
        <v>442</v>
      </c>
      <c r="E133" s="36" t="s">
        <v>57</v>
      </c>
      <c r="F133" s="37">
        <v>100</v>
      </c>
      <c r="G133" s="42">
        <v>222.3256788872</v>
      </c>
      <c r="H133" s="41">
        <f t="shared" si="2"/>
        <v>222.33</v>
      </c>
      <c r="I133" s="56">
        <f t="shared" si="3"/>
        <v>22233</v>
      </c>
      <c r="J133" s="57"/>
      <c r="K133" s="56">
        <f>ROUND(F133*J133,0)</f>
        <v>0</v>
      </c>
      <c r="L133" s="53" t="s">
        <v>437</v>
      </c>
    </row>
    <row r="134" ht="50.1" customHeight="1" spans="1:12">
      <c r="A134" s="38" t="s">
        <v>445</v>
      </c>
      <c r="B134" s="39" t="s">
        <v>446</v>
      </c>
      <c r="C134" s="40" t="s">
        <v>447</v>
      </c>
      <c r="D134" s="40" t="s">
        <v>442</v>
      </c>
      <c r="E134" s="36" t="s">
        <v>57</v>
      </c>
      <c r="F134" s="37"/>
      <c r="G134" s="42">
        <v>310.9387236652</v>
      </c>
      <c r="H134" s="41">
        <f t="shared" si="2"/>
        <v>310.94</v>
      </c>
      <c r="I134" s="56">
        <f t="shared" si="3"/>
        <v>0</v>
      </c>
      <c r="J134" s="54">
        <f>ROUND(H134*报价汇总表14!$C$8,2)</f>
        <v>0</v>
      </c>
      <c r="K134" s="56"/>
      <c r="L134" s="53" t="s">
        <v>437</v>
      </c>
    </row>
    <row r="135" ht="69.95" customHeight="1" spans="1:12">
      <c r="A135" s="38" t="s">
        <v>285</v>
      </c>
      <c r="B135" s="39" t="s">
        <v>448</v>
      </c>
      <c r="C135" s="40" t="s">
        <v>449</v>
      </c>
      <c r="D135" s="40" t="s">
        <v>429</v>
      </c>
      <c r="E135" s="36" t="s">
        <v>57</v>
      </c>
      <c r="F135" s="37"/>
      <c r="G135" s="42">
        <v>243.62789635</v>
      </c>
      <c r="H135" s="41">
        <f t="shared" ref="H135:H198" si="4">ROUND(G135,2)</f>
        <v>243.63</v>
      </c>
      <c r="I135" s="56">
        <f t="shared" ref="I135:I198" si="5">ROUND(F135*H135,0)</f>
        <v>0</v>
      </c>
      <c r="J135" s="54">
        <f>ROUND(H135*报价汇总表14!$C$8,2)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ROUND(H136*报价汇总表14!$C$8,2)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ROUND(H137*报价汇总表14!$C$8,2)</f>
        <v>0</v>
      </c>
      <c r="K137" s="56"/>
      <c r="L137" s="53"/>
    </row>
    <row r="138" ht="69.95" customHeight="1" spans="1:12">
      <c r="A138" s="38" t="s">
        <v>61</v>
      </c>
      <c r="B138" s="39" t="s">
        <v>455</v>
      </c>
      <c r="C138" s="40" t="s">
        <v>456</v>
      </c>
      <c r="D138" s="40" t="s">
        <v>457</v>
      </c>
      <c r="E138" s="36" t="s">
        <v>57</v>
      </c>
      <c r="F138" s="37">
        <v>30</v>
      </c>
      <c r="G138" s="42">
        <v>399.55</v>
      </c>
      <c r="H138" s="41">
        <f t="shared" si="4"/>
        <v>399.55</v>
      </c>
      <c r="I138" s="56">
        <f t="shared" si="5"/>
        <v>11987</v>
      </c>
      <c r="J138" s="57"/>
      <c r="K138" s="56">
        <f>ROUND(F138*J138,0)</f>
        <v>0</v>
      </c>
      <c r="L138" s="53"/>
    </row>
    <row r="139" ht="69.95" customHeight="1" spans="1:12">
      <c r="A139" s="38" t="s">
        <v>66</v>
      </c>
      <c r="B139" s="39" t="s">
        <v>458</v>
      </c>
      <c r="C139" s="40" t="s">
        <v>459</v>
      </c>
      <c r="D139" s="40" t="s">
        <v>457</v>
      </c>
      <c r="E139" s="36" t="s">
        <v>57</v>
      </c>
      <c r="F139" s="37">
        <v>30</v>
      </c>
      <c r="G139" s="42">
        <v>404.7</v>
      </c>
      <c r="H139" s="41">
        <f t="shared" si="4"/>
        <v>404.7</v>
      </c>
      <c r="I139" s="56">
        <f t="shared" si="5"/>
        <v>12141</v>
      </c>
      <c r="J139" s="57"/>
      <c r="K139" s="56">
        <f>ROUND(F139*J139,0)</f>
        <v>0</v>
      </c>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ROUND(H140*报价汇总表14!$C$8,2)</f>
        <v>0</v>
      </c>
      <c r="K140" s="56"/>
      <c r="L140" s="53"/>
    </row>
    <row r="141" ht="69.95" customHeight="1" spans="1:12">
      <c r="A141" s="38" t="s">
        <v>61</v>
      </c>
      <c r="B141" s="39" t="s">
        <v>462</v>
      </c>
      <c r="C141" s="40" t="s">
        <v>463</v>
      </c>
      <c r="D141" s="40" t="s">
        <v>464</v>
      </c>
      <c r="E141" s="36" t="s">
        <v>57</v>
      </c>
      <c r="F141" s="37">
        <v>50</v>
      </c>
      <c r="G141" s="42">
        <v>232.1388148371</v>
      </c>
      <c r="H141" s="41">
        <f t="shared" si="4"/>
        <v>232.14</v>
      </c>
      <c r="I141" s="56">
        <f t="shared" si="5"/>
        <v>11607</v>
      </c>
      <c r="J141" s="57"/>
      <c r="K141" s="56">
        <f>ROUND(F141*J141,0)</f>
        <v>0</v>
      </c>
      <c r="L141" s="53" t="s">
        <v>146</v>
      </c>
    </row>
    <row r="142" ht="69.95" customHeight="1" spans="1:12">
      <c r="A142" s="38" t="s">
        <v>66</v>
      </c>
      <c r="B142" s="39" t="s">
        <v>465</v>
      </c>
      <c r="C142" s="40" t="s">
        <v>466</v>
      </c>
      <c r="D142" s="40" t="s">
        <v>467</v>
      </c>
      <c r="E142" s="36" t="s">
        <v>57</v>
      </c>
      <c r="F142" s="37">
        <v>100</v>
      </c>
      <c r="G142" s="42">
        <v>232.135345402</v>
      </c>
      <c r="H142" s="41">
        <f t="shared" si="4"/>
        <v>232.14</v>
      </c>
      <c r="I142" s="56">
        <f t="shared" si="5"/>
        <v>23214</v>
      </c>
      <c r="J142" s="57"/>
      <c r="K142" s="56">
        <f>ROUND(F142*J142,0)</f>
        <v>0</v>
      </c>
      <c r="L142" s="53" t="s">
        <v>437</v>
      </c>
    </row>
    <row r="143" ht="30" customHeight="1" spans="1:12">
      <c r="A143" s="38" t="s">
        <v>190</v>
      </c>
      <c r="B143" s="39" t="s">
        <v>468</v>
      </c>
      <c r="C143" s="40" t="s">
        <v>469</v>
      </c>
      <c r="D143" s="40" t="s">
        <v>470</v>
      </c>
      <c r="E143" s="36" t="s">
        <v>88</v>
      </c>
      <c r="F143" s="37"/>
      <c r="G143" s="42">
        <v>100.04</v>
      </c>
      <c r="H143" s="41">
        <f t="shared" si="4"/>
        <v>100.04</v>
      </c>
      <c r="I143" s="56">
        <f t="shared" si="5"/>
        <v>0</v>
      </c>
      <c r="J143" s="54">
        <f>ROUND(H143*报价汇总表14!$C$8,2)</f>
        <v>0</v>
      </c>
      <c r="K143" s="56"/>
      <c r="L143" s="53"/>
    </row>
    <row r="144" ht="60" customHeight="1" spans="1:12">
      <c r="A144" s="38" t="s">
        <v>285</v>
      </c>
      <c r="B144" s="39" t="s">
        <v>471</v>
      </c>
      <c r="C144" s="40" t="s">
        <v>472</v>
      </c>
      <c r="D144" s="40" t="s">
        <v>473</v>
      </c>
      <c r="E144" s="36" t="s">
        <v>57</v>
      </c>
      <c r="F144" s="37"/>
      <c r="G144" s="42">
        <v>260.20188223</v>
      </c>
      <c r="H144" s="41">
        <f t="shared" si="4"/>
        <v>260.2</v>
      </c>
      <c r="I144" s="56">
        <f t="shared" si="5"/>
        <v>0</v>
      </c>
      <c r="J144" s="54">
        <f>ROUND(H144*报价汇总表14!$C$8,2)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ROUND(H145*报价汇总表14!$C$8,2)</f>
        <v>0</v>
      </c>
      <c r="K145" s="56"/>
      <c r="L145" s="53"/>
    </row>
    <row r="146" ht="69.95" customHeight="1" spans="1:12">
      <c r="A146" s="38" t="s">
        <v>45</v>
      </c>
      <c r="B146" s="39" t="s">
        <v>477</v>
      </c>
      <c r="C146" s="40" t="s">
        <v>478</v>
      </c>
      <c r="D146" s="40" t="s">
        <v>479</v>
      </c>
      <c r="E146" s="36" t="s">
        <v>88</v>
      </c>
      <c r="F146" s="37"/>
      <c r="G146" s="42">
        <v>53.18</v>
      </c>
      <c r="H146" s="41">
        <f t="shared" si="4"/>
        <v>53.18</v>
      </c>
      <c r="I146" s="56">
        <f t="shared" si="5"/>
        <v>0</v>
      </c>
      <c r="J146" s="54">
        <f>ROUND(H146*报价汇总表14!$C$8,2)</f>
        <v>0</v>
      </c>
      <c r="K146" s="56"/>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ROUND(H147*报价汇总表14!$C$8,2)</f>
        <v>0</v>
      </c>
      <c r="K147" s="56"/>
      <c r="L147" s="53"/>
    </row>
    <row r="148" ht="69.95" customHeight="1" spans="1:12">
      <c r="A148" s="38" t="s">
        <v>190</v>
      </c>
      <c r="B148" s="39" t="s">
        <v>482</v>
      </c>
      <c r="C148" s="40" t="s">
        <v>483</v>
      </c>
      <c r="D148" s="40" t="s">
        <v>479</v>
      </c>
      <c r="E148" s="36" t="s">
        <v>88</v>
      </c>
      <c r="F148" s="37"/>
      <c r="G148" s="42">
        <v>190.81</v>
      </c>
      <c r="H148" s="41">
        <f t="shared" si="4"/>
        <v>190.81</v>
      </c>
      <c r="I148" s="56">
        <f t="shared" si="5"/>
        <v>0</v>
      </c>
      <c r="J148" s="54">
        <f>ROUND(H148*报价汇总表14!$C$8,2)</f>
        <v>0</v>
      </c>
      <c r="K148" s="56"/>
      <c r="L148" s="53"/>
    </row>
    <row r="149" ht="69.95" customHeight="1" spans="1:12">
      <c r="A149" s="38" t="s">
        <v>285</v>
      </c>
      <c r="B149" s="39" t="s">
        <v>484</v>
      </c>
      <c r="C149" s="40" t="s">
        <v>485</v>
      </c>
      <c r="D149" s="40" t="s">
        <v>479</v>
      </c>
      <c r="E149" s="36" t="s">
        <v>88</v>
      </c>
      <c r="F149" s="37"/>
      <c r="G149" s="42">
        <v>212.55</v>
      </c>
      <c r="H149" s="41">
        <f t="shared" si="4"/>
        <v>212.55</v>
      </c>
      <c r="I149" s="56">
        <f t="shared" si="5"/>
        <v>0</v>
      </c>
      <c r="J149" s="54">
        <f>ROUND(H149*报价汇总表14!$C$8,2)</f>
        <v>0</v>
      </c>
      <c r="K149" s="56"/>
      <c r="L149" s="53"/>
    </row>
    <row r="150" ht="69.95" customHeight="1" spans="1:12">
      <c r="A150" s="38" t="s">
        <v>289</v>
      </c>
      <c r="B150" s="39" t="s">
        <v>486</v>
      </c>
      <c r="C150" s="40" t="s">
        <v>487</v>
      </c>
      <c r="D150" s="40" t="s">
        <v>479</v>
      </c>
      <c r="E150" s="36" t="s">
        <v>88</v>
      </c>
      <c r="F150" s="37"/>
      <c r="G150" s="42">
        <v>73.78</v>
      </c>
      <c r="H150" s="41">
        <f t="shared" si="4"/>
        <v>73.78</v>
      </c>
      <c r="I150" s="56">
        <f t="shared" si="5"/>
        <v>0</v>
      </c>
      <c r="J150" s="54">
        <f>ROUND(H150*报价汇总表14!$C$8,2)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ROUND(H151*报价汇总表14!$C$8,2)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ROUND(H152*报价汇总表14!$C$8,2)</f>
        <v>0</v>
      </c>
      <c r="K152" s="56"/>
      <c r="L152" s="53"/>
    </row>
    <row r="153" ht="69.95" customHeight="1" spans="1:12">
      <c r="A153" s="38" t="s">
        <v>45</v>
      </c>
      <c r="B153" s="39" t="s">
        <v>495</v>
      </c>
      <c r="C153" s="40" t="s">
        <v>496</v>
      </c>
      <c r="D153" s="40" t="s">
        <v>479</v>
      </c>
      <c r="E153" s="36" t="s">
        <v>88</v>
      </c>
      <c r="F153" s="37"/>
      <c r="G153" s="42">
        <v>192.25</v>
      </c>
      <c r="H153" s="41">
        <f t="shared" si="4"/>
        <v>192.25</v>
      </c>
      <c r="I153" s="56">
        <f t="shared" si="5"/>
        <v>0</v>
      </c>
      <c r="J153" s="54">
        <f>ROUND(H153*报价汇总表14!$C$8,2)</f>
        <v>0</v>
      </c>
      <c r="K153" s="56"/>
      <c r="L153" s="53"/>
    </row>
    <row r="154" ht="69.95" customHeight="1" spans="1:12">
      <c r="A154" s="38" t="s">
        <v>49</v>
      </c>
      <c r="B154" s="39" t="s">
        <v>497</v>
      </c>
      <c r="C154" s="40" t="s">
        <v>498</v>
      </c>
      <c r="D154" s="40" t="s">
        <v>479</v>
      </c>
      <c r="E154" s="36" t="s">
        <v>88</v>
      </c>
      <c r="F154" s="37"/>
      <c r="G154" s="42">
        <v>232.91</v>
      </c>
      <c r="H154" s="41">
        <f t="shared" si="4"/>
        <v>232.91</v>
      </c>
      <c r="I154" s="56">
        <f t="shared" si="5"/>
        <v>0</v>
      </c>
      <c r="J154" s="54">
        <f>ROUND(H154*报价汇总表14!$C$8,2)</f>
        <v>0</v>
      </c>
      <c r="K154" s="56"/>
      <c r="L154" s="53"/>
    </row>
    <row r="155" ht="69.95" customHeight="1" spans="1:12">
      <c r="A155" s="38" t="s">
        <v>190</v>
      </c>
      <c r="B155" s="39" t="s">
        <v>499</v>
      </c>
      <c r="C155" s="40" t="s">
        <v>500</v>
      </c>
      <c r="D155" s="40" t="s">
        <v>479</v>
      </c>
      <c r="E155" s="36" t="s">
        <v>88</v>
      </c>
      <c r="F155" s="37"/>
      <c r="G155" s="42">
        <v>279</v>
      </c>
      <c r="H155" s="41">
        <f t="shared" si="4"/>
        <v>279</v>
      </c>
      <c r="I155" s="56">
        <f t="shared" si="5"/>
        <v>0</v>
      </c>
      <c r="J155" s="54">
        <f>ROUND(H155*报价汇总表14!$C$8,2)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ROUND(H156*报价汇总表14!$C$8,2)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ROUND(H157*报价汇总表14!$C$8,2)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ROUND(H158*报价汇总表14!$C$8,2)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ROUND(H159*报价汇总表14!$C$8,2)</f>
        <v>0</v>
      </c>
      <c r="K159" s="56"/>
      <c r="L159" s="53"/>
    </row>
    <row r="160" ht="39.95" customHeight="1" spans="1:12">
      <c r="A160" s="38" t="s">
        <v>513</v>
      </c>
      <c r="B160" s="39" t="s">
        <v>514</v>
      </c>
      <c r="C160" s="40" t="s">
        <v>515</v>
      </c>
      <c r="D160" s="40" t="s">
        <v>516</v>
      </c>
      <c r="E160" s="36" t="s">
        <v>57</v>
      </c>
      <c r="F160" s="37"/>
      <c r="G160" s="42">
        <v>444.025187692308</v>
      </c>
      <c r="H160" s="41">
        <f t="shared" si="4"/>
        <v>444.03</v>
      </c>
      <c r="I160" s="56">
        <f t="shared" si="5"/>
        <v>0</v>
      </c>
      <c r="J160" s="54">
        <f>ROUND(H160*报价汇总表14!$C$8,2)</f>
        <v>0</v>
      </c>
      <c r="K160" s="56"/>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ROUND(H161*报价汇总表14!$C$8,2)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ROUND(H162*报价汇总表14!$C$8,2)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ROUND(H163*报价汇总表14!$C$8,2)</f>
        <v>0</v>
      </c>
      <c r="K163" s="56"/>
      <c r="L163" s="53"/>
    </row>
    <row r="164" ht="30" customHeight="1" spans="1:12">
      <c r="A164" s="38" t="s">
        <v>45</v>
      </c>
      <c r="B164" s="39" t="s">
        <v>527</v>
      </c>
      <c r="C164" s="40" t="s">
        <v>528</v>
      </c>
      <c r="D164" s="40" t="s">
        <v>529</v>
      </c>
      <c r="E164" s="36" t="s">
        <v>168</v>
      </c>
      <c r="F164" s="37">
        <v>10000</v>
      </c>
      <c r="G164" s="42">
        <v>1.25299</v>
      </c>
      <c r="H164" s="41">
        <f t="shared" si="4"/>
        <v>1.25</v>
      </c>
      <c r="I164" s="56">
        <f t="shared" si="5"/>
        <v>12500</v>
      </c>
      <c r="J164" s="57"/>
      <c r="K164" s="56">
        <f>ROUND(F164*J164,0)</f>
        <v>0</v>
      </c>
      <c r="L164" s="53" t="s">
        <v>530</v>
      </c>
    </row>
    <row r="165" ht="30" customHeight="1" spans="1:12">
      <c r="A165" s="38" t="s">
        <v>49</v>
      </c>
      <c r="B165" s="39" t="s">
        <v>531</v>
      </c>
      <c r="C165" s="40" t="s">
        <v>532</v>
      </c>
      <c r="D165" s="40" t="s">
        <v>529</v>
      </c>
      <c r="E165" s="36" t="s">
        <v>168</v>
      </c>
      <c r="F165" s="37">
        <v>10000</v>
      </c>
      <c r="G165" s="42">
        <v>1.2493</v>
      </c>
      <c r="H165" s="41">
        <f t="shared" si="4"/>
        <v>1.25</v>
      </c>
      <c r="I165" s="56">
        <f t="shared" si="5"/>
        <v>12500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ROUND(H166*报价汇总表14!$C$8,2)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ROUND(H167*报价汇总表14!$C$8,2)</f>
        <v>0</v>
      </c>
      <c r="K167" s="56"/>
      <c r="L167" s="53"/>
    </row>
    <row r="168" ht="60" customHeight="1" spans="1:12">
      <c r="A168" s="38" t="s">
        <v>61</v>
      </c>
      <c r="B168" s="39" t="s">
        <v>538</v>
      </c>
      <c r="C168" s="40" t="s">
        <v>539</v>
      </c>
      <c r="D168" s="40" t="s">
        <v>540</v>
      </c>
      <c r="E168" s="36" t="s">
        <v>168</v>
      </c>
      <c r="F168" s="37">
        <v>8000</v>
      </c>
      <c r="G168" s="42">
        <v>9.0493</v>
      </c>
      <c r="H168" s="41">
        <f t="shared" si="4"/>
        <v>9.05</v>
      </c>
      <c r="I168" s="56">
        <f t="shared" si="5"/>
        <v>72400</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ROUND(H169*报价汇总表14!$C$8,2)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ROUND(H170*报价汇总表14!$C$8,2)</f>
        <v>0</v>
      </c>
      <c r="K170" s="56"/>
      <c r="L170" s="53"/>
    </row>
    <row r="171" ht="60" customHeight="1" spans="1:12">
      <c r="A171" s="38" t="s">
        <v>45</v>
      </c>
      <c r="B171" s="39" t="s">
        <v>546</v>
      </c>
      <c r="C171" s="40" t="s">
        <v>547</v>
      </c>
      <c r="D171" s="40" t="s">
        <v>548</v>
      </c>
      <c r="E171" s="36" t="s">
        <v>41</v>
      </c>
      <c r="F171" s="37">
        <v>2000</v>
      </c>
      <c r="G171" s="42">
        <v>8.12</v>
      </c>
      <c r="H171" s="41">
        <f t="shared" si="4"/>
        <v>8.12</v>
      </c>
      <c r="I171" s="56">
        <f t="shared" si="5"/>
        <v>16240</v>
      </c>
      <c r="J171" s="57"/>
      <c r="K171" s="56">
        <f>ROUND(F171*J171,0)</f>
        <v>0</v>
      </c>
      <c r="L171" s="53"/>
    </row>
    <row r="172" ht="60" customHeight="1" spans="1:12">
      <c r="A172" s="38" t="s">
        <v>49</v>
      </c>
      <c r="B172" s="39" t="s">
        <v>549</v>
      </c>
      <c r="C172" s="40" t="s">
        <v>550</v>
      </c>
      <c r="D172" s="40" t="s">
        <v>551</v>
      </c>
      <c r="E172" s="36" t="s">
        <v>41</v>
      </c>
      <c r="F172" s="37">
        <v>2000</v>
      </c>
      <c r="G172" s="42">
        <v>13.32</v>
      </c>
      <c r="H172" s="41">
        <f t="shared" si="4"/>
        <v>13.32</v>
      </c>
      <c r="I172" s="56">
        <f t="shared" si="5"/>
        <v>26640</v>
      </c>
      <c r="J172" s="57"/>
      <c r="K172" s="56">
        <f>ROUND(F172*J172,0)</f>
        <v>0</v>
      </c>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ROUND(H173*报价汇总表14!$C$8,2)</f>
        <v>0</v>
      </c>
      <c r="K173" s="56"/>
      <c r="L173" s="53"/>
    </row>
    <row r="174" ht="69.95" customHeight="1" spans="1:12">
      <c r="A174" s="38" t="s">
        <v>285</v>
      </c>
      <c r="B174" s="39" t="s">
        <v>555</v>
      </c>
      <c r="C174" s="40" t="s">
        <v>556</v>
      </c>
      <c r="D174" s="40" t="s">
        <v>557</v>
      </c>
      <c r="E174" s="36" t="s">
        <v>41</v>
      </c>
      <c r="F174" s="37">
        <v>2000</v>
      </c>
      <c r="G174" s="42">
        <v>25.87</v>
      </c>
      <c r="H174" s="41">
        <f t="shared" si="4"/>
        <v>25.87</v>
      </c>
      <c r="I174" s="56">
        <f t="shared" si="5"/>
        <v>51740</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ROUND(H175*报价汇总表14!$C$8,2)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ROUND(H176*报价汇总表14!$C$8,2)</f>
        <v>0</v>
      </c>
      <c r="K176" s="56"/>
      <c r="L176" s="53"/>
    </row>
    <row r="177" ht="69.95" customHeight="1" spans="1:12">
      <c r="A177" s="38" t="s">
        <v>61</v>
      </c>
      <c r="B177" s="39" t="s">
        <v>563</v>
      </c>
      <c r="C177" s="40" t="s">
        <v>564</v>
      </c>
      <c r="D177" s="40" t="s">
        <v>560</v>
      </c>
      <c r="E177" s="36" t="s">
        <v>41</v>
      </c>
      <c r="F177" s="37"/>
      <c r="G177" s="42">
        <v>51.67</v>
      </c>
      <c r="H177" s="41">
        <f t="shared" si="4"/>
        <v>51.67</v>
      </c>
      <c r="I177" s="56">
        <f t="shared" si="5"/>
        <v>0</v>
      </c>
      <c r="J177" s="54">
        <f>ROUND(H177*报价汇总表14!$C$8,2)</f>
        <v>0</v>
      </c>
      <c r="K177" s="56"/>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ROUND(H178*报价汇总表14!$C$8,2)</f>
        <v>0</v>
      </c>
      <c r="K178" s="56"/>
      <c r="L178" s="53"/>
    </row>
    <row r="179" ht="69.95" customHeight="1" spans="1:12">
      <c r="A179" s="38" t="s">
        <v>372</v>
      </c>
      <c r="B179" s="39" t="s">
        <v>567</v>
      </c>
      <c r="C179" s="40" t="s">
        <v>568</v>
      </c>
      <c r="D179" s="40" t="s">
        <v>560</v>
      </c>
      <c r="E179" s="36" t="s">
        <v>41</v>
      </c>
      <c r="F179" s="37"/>
      <c r="G179" s="42">
        <v>59.87</v>
      </c>
      <c r="H179" s="41">
        <f t="shared" si="4"/>
        <v>59.87</v>
      </c>
      <c r="I179" s="56">
        <f t="shared" si="5"/>
        <v>0</v>
      </c>
      <c r="J179" s="54">
        <f>ROUND(H179*报价汇总表14!$C$8,2)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ROUND(H180*报价汇总表14!$C$8,2)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ROUND(H181*报价汇总表14!$C$8,2)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ROUND(H182*报价汇总表14!$C$8,2)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ROUND(H183*报价汇总表14!$C$8,2)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ROUND(H184*报价汇总表14!$C$8,2)</f>
        <v>0</v>
      </c>
      <c r="K184" s="56"/>
      <c r="L184" s="53"/>
    </row>
    <row r="185" ht="69.95" customHeight="1" spans="1:12">
      <c r="A185" s="38" t="s">
        <v>61</v>
      </c>
      <c r="B185" s="39" t="s">
        <v>583</v>
      </c>
      <c r="C185" s="40" t="s">
        <v>584</v>
      </c>
      <c r="D185" s="40" t="s">
        <v>585</v>
      </c>
      <c r="E185" s="36" t="s">
        <v>57</v>
      </c>
      <c r="F185" s="37">
        <v>50</v>
      </c>
      <c r="G185" s="42">
        <v>365.02</v>
      </c>
      <c r="H185" s="41">
        <f t="shared" si="4"/>
        <v>365.02</v>
      </c>
      <c r="I185" s="56">
        <f t="shared" si="5"/>
        <v>18251</v>
      </c>
      <c r="J185" s="57"/>
      <c r="K185" s="56">
        <f>ROUND(F185*J185,0)</f>
        <v>0</v>
      </c>
      <c r="L185" s="53"/>
    </row>
    <row r="186" ht="69.95" customHeight="1" spans="1:12">
      <c r="A186" s="38" t="s">
        <v>66</v>
      </c>
      <c r="B186" s="39" t="s">
        <v>586</v>
      </c>
      <c r="C186" s="40" t="s">
        <v>587</v>
      </c>
      <c r="D186" s="40" t="s">
        <v>585</v>
      </c>
      <c r="E186" s="36" t="s">
        <v>57</v>
      </c>
      <c r="F186" s="37">
        <v>50</v>
      </c>
      <c r="G186" s="42">
        <v>388.93</v>
      </c>
      <c r="H186" s="41">
        <f t="shared" si="4"/>
        <v>388.93</v>
      </c>
      <c r="I186" s="56">
        <f t="shared" si="5"/>
        <v>19447</v>
      </c>
      <c r="J186" s="57"/>
      <c r="K186" s="56">
        <f>ROUND(F186*J186,0)</f>
        <v>0</v>
      </c>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ROUND(H187*报价汇总表14!$C$8,2)</f>
        <v>0</v>
      </c>
      <c r="K187" s="56"/>
      <c r="L187" s="53"/>
    </row>
    <row r="188" ht="69.95" customHeight="1" spans="1:12">
      <c r="A188" s="38" t="s">
        <v>61</v>
      </c>
      <c r="B188" s="39" t="s">
        <v>590</v>
      </c>
      <c r="C188" s="40" t="s">
        <v>591</v>
      </c>
      <c r="D188" s="40" t="s">
        <v>585</v>
      </c>
      <c r="E188" s="36" t="s">
        <v>57</v>
      </c>
      <c r="F188" s="37"/>
      <c r="G188" s="42">
        <v>400.31</v>
      </c>
      <c r="H188" s="41">
        <f t="shared" si="4"/>
        <v>400.31</v>
      </c>
      <c r="I188" s="56">
        <f t="shared" si="5"/>
        <v>0</v>
      </c>
      <c r="J188" s="54">
        <f>ROUND(H188*报价汇总表14!$C$8,2)</f>
        <v>0</v>
      </c>
      <c r="K188" s="56"/>
      <c r="L188" s="53"/>
    </row>
    <row r="189" ht="69.95" customHeight="1" spans="1:12">
      <c r="A189" s="38" t="s">
        <v>66</v>
      </c>
      <c r="B189" s="39" t="s">
        <v>592</v>
      </c>
      <c r="C189" s="40" t="s">
        <v>593</v>
      </c>
      <c r="D189" s="40" t="s">
        <v>585</v>
      </c>
      <c r="E189" s="36" t="s">
        <v>57</v>
      </c>
      <c r="F189" s="37"/>
      <c r="G189" s="42">
        <v>433.8</v>
      </c>
      <c r="H189" s="41">
        <f t="shared" si="4"/>
        <v>433.8</v>
      </c>
      <c r="I189" s="56">
        <f t="shared" si="5"/>
        <v>0</v>
      </c>
      <c r="J189" s="54">
        <f>ROUND(H189*报价汇总表14!$C$8,2)</f>
        <v>0</v>
      </c>
      <c r="K189" s="56"/>
      <c r="L189" s="53"/>
    </row>
    <row r="190" ht="69.95" customHeight="1" spans="1:12">
      <c r="A190" s="38" t="s">
        <v>372</v>
      </c>
      <c r="B190" s="39" t="s">
        <v>594</v>
      </c>
      <c r="C190" s="40" t="s">
        <v>595</v>
      </c>
      <c r="D190" s="40" t="s">
        <v>585</v>
      </c>
      <c r="E190" s="36" t="s">
        <v>57</v>
      </c>
      <c r="F190" s="37">
        <v>50</v>
      </c>
      <c r="G190" s="42">
        <v>436.66</v>
      </c>
      <c r="H190" s="41">
        <f t="shared" si="4"/>
        <v>436.66</v>
      </c>
      <c r="I190" s="56">
        <f t="shared" si="5"/>
        <v>21833</v>
      </c>
      <c r="J190" s="57"/>
      <c r="K190" s="56">
        <f>ROUND(F190*J190,0)</f>
        <v>0</v>
      </c>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ROUND(H191*报价汇总表14!$C$8,2)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ROUND(H192*报价汇总表14!$C$8,2)</f>
        <v>0</v>
      </c>
      <c r="K192" s="56"/>
      <c r="L192" s="53"/>
    </row>
    <row r="193" ht="60" customHeight="1" spans="1:12">
      <c r="A193" s="38" t="s">
        <v>61</v>
      </c>
      <c r="B193" s="39" t="s">
        <v>601</v>
      </c>
      <c r="C193" s="40" t="s">
        <v>602</v>
      </c>
      <c r="D193" s="40" t="s">
        <v>603</v>
      </c>
      <c r="E193" s="36" t="s">
        <v>57</v>
      </c>
      <c r="F193" s="37">
        <v>500</v>
      </c>
      <c r="G193" s="42">
        <v>244.5289698325</v>
      </c>
      <c r="H193" s="41">
        <f t="shared" si="4"/>
        <v>244.53</v>
      </c>
      <c r="I193" s="56">
        <f t="shared" si="5"/>
        <v>122265</v>
      </c>
      <c r="J193" s="57"/>
      <c r="K193" s="56">
        <f>ROUND(F193*J193,0)</f>
        <v>0</v>
      </c>
      <c r="L193" s="53" t="s">
        <v>437</v>
      </c>
    </row>
    <row r="194" ht="60" customHeight="1" spans="1:12">
      <c r="A194" s="38" t="s">
        <v>66</v>
      </c>
      <c r="B194" s="39" t="s">
        <v>604</v>
      </c>
      <c r="C194" s="40" t="s">
        <v>605</v>
      </c>
      <c r="D194" s="40" t="s">
        <v>603</v>
      </c>
      <c r="E194" s="36" t="s">
        <v>57</v>
      </c>
      <c r="F194" s="37"/>
      <c r="G194" s="42">
        <v>244.5278731854</v>
      </c>
      <c r="H194" s="41">
        <f t="shared" si="4"/>
        <v>244.53</v>
      </c>
      <c r="I194" s="56">
        <f t="shared" si="5"/>
        <v>0</v>
      </c>
      <c r="J194" s="54">
        <f>ROUND(H194*报价汇总表14!$C$8,2)</f>
        <v>0</v>
      </c>
      <c r="K194" s="56"/>
      <c r="L194" s="53" t="s">
        <v>146</v>
      </c>
    </row>
    <row r="195" ht="60" customHeight="1" spans="1:12">
      <c r="A195" s="38" t="s">
        <v>372</v>
      </c>
      <c r="B195" s="39" t="s">
        <v>606</v>
      </c>
      <c r="C195" s="40" t="s">
        <v>607</v>
      </c>
      <c r="D195" s="40" t="s">
        <v>603</v>
      </c>
      <c r="E195" s="36" t="s">
        <v>57</v>
      </c>
      <c r="F195" s="37"/>
      <c r="G195" s="42">
        <v>244.5293622724</v>
      </c>
      <c r="H195" s="41">
        <f t="shared" si="4"/>
        <v>244.53</v>
      </c>
      <c r="I195" s="56">
        <f t="shared" si="5"/>
        <v>0</v>
      </c>
      <c r="J195" s="54">
        <f>ROUND(H195*报价汇总表14!$C$8,2)</f>
        <v>0</v>
      </c>
      <c r="K195" s="56"/>
      <c r="L195" s="53" t="s">
        <v>608</v>
      </c>
    </row>
    <row r="196" ht="60" customHeight="1" spans="1:12">
      <c r="A196" s="38" t="s">
        <v>376</v>
      </c>
      <c r="B196" s="39" t="s">
        <v>609</v>
      </c>
      <c r="C196" s="40" t="s">
        <v>610</v>
      </c>
      <c r="D196" s="40" t="s">
        <v>603</v>
      </c>
      <c r="E196" s="36" t="s">
        <v>57</v>
      </c>
      <c r="F196" s="37"/>
      <c r="G196" s="42">
        <v>244.5294759557</v>
      </c>
      <c r="H196" s="41">
        <f t="shared" si="4"/>
        <v>244.53</v>
      </c>
      <c r="I196" s="56">
        <f t="shared" si="5"/>
        <v>0</v>
      </c>
      <c r="J196" s="54">
        <f>ROUND(H196*报价汇总表14!$C$8,2)</f>
        <v>0</v>
      </c>
      <c r="K196" s="56"/>
      <c r="L196" s="53" t="s">
        <v>611</v>
      </c>
    </row>
    <row r="197" ht="60" customHeight="1" spans="1:12">
      <c r="A197" s="38" t="s">
        <v>403</v>
      </c>
      <c r="B197" s="39" t="s">
        <v>612</v>
      </c>
      <c r="C197" s="40" t="s">
        <v>613</v>
      </c>
      <c r="D197" s="40" t="s">
        <v>603</v>
      </c>
      <c r="E197" s="36" t="s">
        <v>57</v>
      </c>
      <c r="F197" s="37"/>
      <c r="G197" s="42">
        <v>230.4904439059</v>
      </c>
      <c r="H197" s="41">
        <f t="shared" si="4"/>
        <v>230.49</v>
      </c>
      <c r="I197" s="56">
        <f t="shared" si="5"/>
        <v>0</v>
      </c>
      <c r="J197" s="54">
        <f>ROUND(H197*报价汇总表14!$C$8,2)</f>
        <v>0</v>
      </c>
      <c r="K197" s="56"/>
      <c r="L197" s="53" t="s">
        <v>614</v>
      </c>
    </row>
    <row r="198" ht="60" customHeight="1" spans="1:12">
      <c r="A198" s="38" t="s">
        <v>615</v>
      </c>
      <c r="B198" s="39" t="s">
        <v>616</v>
      </c>
      <c r="C198" s="40" t="s">
        <v>617</v>
      </c>
      <c r="D198" s="40" t="s">
        <v>603</v>
      </c>
      <c r="E198" s="36" t="s">
        <v>57</v>
      </c>
      <c r="F198" s="37"/>
      <c r="G198" s="42">
        <v>230.4887418157</v>
      </c>
      <c r="H198" s="41">
        <f t="shared" si="4"/>
        <v>230.49</v>
      </c>
      <c r="I198" s="56">
        <f t="shared" si="5"/>
        <v>0</v>
      </c>
      <c r="J198" s="54">
        <f>ROUND(H198*报价汇总表14!$C$8,2)</f>
        <v>0</v>
      </c>
      <c r="K198" s="56"/>
      <c r="L198" s="53" t="s">
        <v>437</v>
      </c>
    </row>
    <row r="199" ht="30" customHeight="1" spans="1:12">
      <c r="A199" s="38" t="s">
        <v>618</v>
      </c>
      <c r="B199" s="39" t="s">
        <v>619</v>
      </c>
      <c r="C199" s="40" t="s">
        <v>620</v>
      </c>
      <c r="D199" s="40" t="s">
        <v>621</v>
      </c>
      <c r="E199" s="36" t="s">
        <v>57</v>
      </c>
      <c r="F199" s="37"/>
      <c r="G199" s="42">
        <v>162.6858268516</v>
      </c>
      <c r="H199" s="41">
        <f t="shared" ref="H199:H262" si="6">ROUND(G199,2)</f>
        <v>162.69</v>
      </c>
      <c r="I199" s="56">
        <f t="shared" ref="I199:I262" si="7">ROUND(F199*H199,0)</f>
        <v>0</v>
      </c>
      <c r="J199" s="54">
        <f>ROUND(H199*报价汇总表14!$C$8,2)</f>
        <v>0</v>
      </c>
      <c r="K199" s="56"/>
      <c r="L199" s="53" t="s">
        <v>146</v>
      </c>
    </row>
    <row r="200" ht="30" customHeight="1" spans="1:12">
      <c r="A200" s="38" t="s">
        <v>622</v>
      </c>
      <c r="B200" s="39"/>
      <c r="C200" s="40" t="s">
        <v>623</v>
      </c>
      <c r="D200" s="40"/>
      <c r="E200" s="36" t="s">
        <v>57</v>
      </c>
      <c r="F200" s="37"/>
      <c r="G200" s="42">
        <v>162.6862053258</v>
      </c>
      <c r="H200" s="41">
        <f t="shared" si="6"/>
        <v>162.69</v>
      </c>
      <c r="I200" s="56">
        <f t="shared" si="7"/>
        <v>0</v>
      </c>
      <c r="J200" s="54">
        <f>ROUND(H200*报价汇总表14!$C$8,2)</f>
        <v>0</v>
      </c>
      <c r="K200" s="56"/>
      <c r="L200" s="53" t="s">
        <v>437</v>
      </c>
    </row>
    <row r="201" ht="69.95" customHeight="1" spans="1:12">
      <c r="A201" s="38" t="s">
        <v>49</v>
      </c>
      <c r="B201" s="39" t="s">
        <v>624</v>
      </c>
      <c r="C201" s="40" t="s">
        <v>625</v>
      </c>
      <c r="D201" s="40" t="s">
        <v>626</v>
      </c>
      <c r="E201" s="36" t="s">
        <v>57</v>
      </c>
      <c r="F201" s="37">
        <v>10</v>
      </c>
      <c r="G201" s="42">
        <v>286.1588997366</v>
      </c>
      <c r="H201" s="41">
        <f t="shared" si="6"/>
        <v>286.16</v>
      </c>
      <c r="I201" s="56">
        <f t="shared" si="7"/>
        <v>2862</v>
      </c>
      <c r="J201" s="57"/>
      <c r="K201" s="56">
        <f>ROUND(F201*J201,0)</f>
        <v>0</v>
      </c>
      <c r="L201" s="53" t="s">
        <v>437</v>
      </c>
    </row>
    <row r="202" ht="69.95" customHeight="1" spans="1:12">
      <c r="A202" s="38" t="s">
        <v>627</v>
      </c>
      <c r="B202" s="39" t="s">
        <v>628</v>
      </c>
      <c r="C202" s="40" t="s">
        <v>629</v>
      </c>
      <c r="D202" s="40" t="s">
        <v>626</v>
      </c>
      <c r="E202" s="36" t="s">
        <v>57</v>
      </c>
      <c r="F202" s="37"/>
      <c r="G202" s="42">
        <v>286.158940144</v>
      </c>
      <c r="H202" s="41">
        <f t="shared" si="6"/>
        <v>286.16</v>
      </c>
      <c r="I202" s="56">
        <f t="shared" si="7"/>
        <v>0</v>
      </c>
      <c r="J202" s="54">
        <f>ROUND(H202*报价汇总表14!$C$8,2)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ROUND(H203*报价汇总表14!$C$8,2)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ROUND(H204*报价汇总表14!$C$8,2)</f>
        <v>0</v>
      </c>
      <c r="K204" s="56"/>
      <c r="L204" s="53"/>
    </row>
    <row r="205" ht="90" customHeight="1" spans="1:12">
      <c r="A205" s="38" t="s">
        <v>61</v>
      </c>
      <c r="B205" s="39" t="s">
        <v>635</v>
      </c>
      <c r="C205" s="40" t="s">
        <v>636</v>
      </c>
      <c r="D205" s="40" t="s">
        <v>637</v>
      </c>
      <c r="E205" s="36" t="s">
        <v>57</v>
      </c>
      <c r="F205" s="37"/>
      <c r="G205" s="42">
        <v>367.16</v>
      </c>
      <c r="H205" s="41">
        <f t="shared" si="6"/>
        <v>367.16</v>
      </c>
      <c r="I205" s="56">
        <f t="shared" si="7"/>
        <v>0</v>
      </c>
      <c r="J205" s="54">
        <f>ROUND(H205*报价汇总表14!$C$8,2)</f>
        <v>0</v>
      </c>
      <c r="K205" s="56"/>
      <c r="L205" s="53"/>
    </row>
    <row r="206" ht="90" customHeight="1" spans="1:12">
      <c r="A206" s="38" t="s">
        <v>66</v>
      </c>
      <c r="B206" s="39" t="s">
        <v>638</v>
      </c>
      <c r="C206" s="40" t="s">
        <v>639</v>
      </c>
      <c r="D206" s="40" t="s">
        <v>637</v>
      </c>
      <c r="E206" s="36" t="s">
        <v>57</v>
      </c>
      <c r="F206" s="37"/>
      <c r="G206" s="42">
        <v>372.57</v>
      </c>
      <c r="H206" s="41">
        <f t="shared" si="6"/>
        <v>372.57</v>
      </c>
      <c r="I206" s="56">
        <f t="shared" si="7"/>
        <v>0</v>
      </c>
      <c r="J206" s="54">
        <f>ROUND(H206*报价汇总表14!$C$8,2)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ROUND(H207*报价汇总表14!$C$8,2)</f>
        <v>0</v>
      </c>
      <c r="K207" s="56"/>
      <c r="L207" s="53"/>
    </row>
    <row r="208" ht="80.1" customHeight="1" spans="1:12">
      <c r="A208" s="38" t="s">
        <v>61</v>
      </c>
      <c r="B208" s="39" t="s">
        <v>642</v>
      </c>
      <c r="C208" s="40" t="s">
        <v>643</v>
      </c>
      <c r="D208" s="40" t="s">
        <v>644</v>
      </c>
      <c r="E208" s="36" t="s">
        <v>57</v>
      </c>
      <c r="F208" s="37"/>
      <c r="G208" s="42">
        <v>230.4889770972</v>
      </c>
      <c r="H208" s="41">
        <f t="shared" si="6"/>
        <v>230.49</v>
      </c>
      <c r="I208" s="56">
        <f t="shared" si="7"/>
        <v>0</v>
      </c>
      <c r="J208" s="54">
        <f>ROUND(H208*报价汇总表14!$C$8,2)</f>
        <v>0</v>
      </c>
      <c r="K208" s="56"/>
      <c r="L208" s="53" t="s">
        <v>614</v>
      </c>
    </row>
    <row r="209" ht="80.1" customHeight="1" spans="1:12">
      <c r="A209" s="38" t="s">
        <v>66</v>
      </c>
      <c r="B209" s="39" t="s">
        <v>645</v>
      </c>
      <c r="C209" s="40" t="s">
        <v>646</v>
      </c>
      <c r="D209" s="40" t="s">
        <v>644</v>
      </c>
      <c r="E209" s="36" t="s">
        <v>57</v>
      </c>
      <c r="F209" s="37"/>
      <c r="G209" s="42">
        <v>171.1345079212</v>
      </c>
      <c r="H209" s="41">
        <f t="shared" si="6"/>
        <v>171.13</v>
      </c>
      <c r="I209" s="56">
        <f t="shared" si="7"/>
        <v>0</v>
      </c>
      <c r="J209" s="54">
        <f>ROUND(H209*报价汇总表14!$C$8,2)</f>
        <v>0</v>
      </c>
      <c r="K209" s="56"/>
      <c r="L209" s="53" t="s">
        <v>437</v>
      </c>
    </row>
    <row r="210" ht="80.1" customHeight="1" spans="1:12">
      <c r="A210" s="38" t="s">
        <v>647</v>
      </c>
      <c r="B210" s="39" t="s">
        <v>648</v>
      </c>
      <c r="C210" s="40" t="s">
        <v>649</v>
      </c>
      <c r="D210" s="40" t="s">
        <v>644</v>
      </c>
      <c r="E210" s="36" t="s">
        <v>57</v>
      </c>
      <c r="F210" s="37"/>
      <c r="G210" s="42">
        <v>230.49045466</v>
      </c>
      <c r="H210" s="41">
        <f t="shared" si="6"/>
        <v>230.49</v>
      </c>
      <c r="I210" s="56">
        <f t="shared" si="7"/>
        <v>0</v>
      </c>
      <c r="J210" s="54">
        <f>ROUND(H210*报价汇总表14!$C$8,2)</f>
        <v>0</v>
      </c>
      <c r="K210" s="56"/>
      <c r="L210" s="53" t="s">
        <v>650</v>
      </c>
    </row>
    <row r="211" ht="99.95" customHeight="1" spans="1:12">
      <c r="A211" s="38" t="s">
        <v>190</v>
      </c>
      <c r="B211" s="39" t="s">
        <v>651</v>
      </c>
      <c r="C211" s="40" t="s">
        <v>652</v>
      </c>
      <c r="D211" s="40" t="s">
        <v>653</v>
      </c>
      <c r="E211" s="36" t="s">
        <v>57</v>
      </c>
      <c r="F211" s="37"/>
      <c r="G211" s="42">
        <v>201</v>
      </c>
      <c r="H211" s="41">
        <f t="shared" si="6"/>
        <v>201</v>
      </c>
      <c r="I211" s="56">
        <f t="shared" si="7"/>
        <v>0</v>
      </c>
      <c r="J211" s="54">
        <f>ROUND(H211*报价汇总表14!$C$8,2)</f>
        <v>0</v>
      </c>
      <c r="K211" s="56"/>
      <c r="L211" s="53"/>
    </row>
    <row r="212" ht="30" customHeight="1" spans="1:12">
      <c r="A212" s="38" t="s">
        <v>285</v>
      </c>
      <c r="B212" s="39" t="s">
        <v>654</v>
      </c>
      <c r="C212" s="40" t="s">
        <v>655</v>
      </c>
      <c r="D212" s="40" t="s">
        <v>656</v>
      </c>
      <c r="E212" s="36" t="s">
        <v>57</v>
      </c>
      <c r="F212" s="37"/>
      <c r="G212" s="42">
        <v>141.61</v>
      </c>
      <c r="H212" s="41">
        <f t="shared" si="6"/>
        <v>141.61</v>
      </c>
      <c r="I212" s="56">
        <f t="shared" si="7"/>
        <v>0</v>
      </c>
      <c r="J212" s="54">
        <f>ROUND(H212*报价汇总表14!$C$8,2)</f>
        <v>0</v>
      </c>
      <c r="K212" s="56"/>
      <c r="L212" s="53"/>
    </row>
    <row r="213" ht="60" customHeight="1" spans="1:12">
      <c r="A213" s="38" t="s">
        <v>657</v>
      </c>
      <c r="B213" s="39" t="s">
        <v>658</v>
      </c>
      <c r="C213" s="40" t="s">
        <v>659</v>
      </c>
      <c r="D213" s="40" t="s">
        <v>660</v>
      </c>
      <c r="E213" s="36" t="s">
        <v>41</v>
      </c>
      <c r="F213" s="37"/>
      <c r="G213" s="42">
        <v>6.87109734</v>
      </c>
      <c r="H213" s="41">
        <f t="shared" si="6"/>
        <v>6.87</v>
      </c>
      <c r="I213" s="56">
        <f t="shared" si="7"/>
        <v>0</v>
      </c>
      <c r="J213" s="54">
        <f>ROUND(H213*报价汇总表14!$C$8,2)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ROUND(H214*报价汇总表14!$C$8,2)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ROUND(H215*报价汇总表14!$C$8,2)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ROUND(H216*报价汇总表14!$C$8,2)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ROUND(H217*报价汇总表14!$C$8,2)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ROUND(H218*报价汇总表14!$C$8,2)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ROUND(H219*报价汇总表14!$C$8,2)</f>
        <v>0</v>
      </c>
      <c r="K219" s="56"/>
      <c r="L219" s="58"/>
    </row>
    <row r="220" ht="90" customHeight="1" spans="1:12">
      <c r="A220" s="38" t="s">
        <v>61</v>
      </c>
      <c r="B220" s="39" t="s">
        <v>681</v>
      </c>
      <c r="C220" s="40" t="s">
        <v>682</v>
      </c>
      <c r="D220" s="40" t="s">
        <v>683</v>
      </c>
      <c r="E220" s="33" t="s">
        <v>57</v>
      </c>
      <c r="F220" s="34"/>
      <c r="G220" s="42">
        <v>355.09</v>
      </c>
      <c r="H220" s="41">
        <f t="shared" si="6"/>
        <v>355.09</v>
      </c>
      <c r="I220" s="56">
        <f t="shared" si="7"/>
        <v>0</v>
      </c>
      <c r="J220" s="54">
        <f>ROUND(H220*报价汇总表14!$C$8,2)</f>
        <v>0</v>
      </c>
      <c r="K220" s="56"/>
      <c r="L220" s="53"/>
    </row>
    <row r="221" ht="90" customHeight="1" spans="1:12">
      <c r="A221" s="38" t="s">
        <v>66</v>
      </c>
      <c r="B221" s="39" t="s">
        <v>684</v>
      </c>
      <c r="C221" s="40" t="s">
        <v>685</v>
      </c>
      <c r="D221" s="40" t="s">
        <v>683</v>
      </c>
      <c r="E221" s="36" t="s">
        <v>57</v>
      </c>
      <c r="F221" s="37"/>
      <c r="G221" s="42">
        <v>330.59</v>
      </c>
      <c r="H221" s="41">
        <f t="shared" si="6"/>
        <v>330.59</v>
      </c>
      <c r="I221" s="56">
        <f t="shared" si="7"/>
        <v>0</v>
      </c>
      <c r="J221" s="54">
        <f>ROUND(H221*报价汇总表14!$C$8,2)</f>
        <v>0</v>
      </c>
      <c r="K221" s="56"/>
      <c r="L221" s="53"/>
    </row>
    <row r="222" ht="90" customHeight="1" spans="1:12">
      <c r="A222" s="38" t="s">
        <v>372</v>
      </c>
      <c r="B222" s="39" t="s">
        <v>686</v>
      </c>
      <c r="C222" s="40" t="s">
        <v>687</v>
      </c>
      <c r="D222" s="40" t="s">
        <v>683</v>
      </c>
      <c r="E222" s="36" t="s">
        <v>57</v>
      </c>
      <c r="F222" s="37"/>
      <c r="G222" s="42">
        <v>360.62</v>
      </c>
      <c r="H222" s="41">
        <f t="shared" si="6"/>
        <v>360.62</v>
      </c>
      <c r="I222" s="56">
        <f t="shared" si="7"/>
        <v>0</v>
      </c>
      <c r="J222" s="54">
        <f>ROUND(H222*报价汇总表14!$C$8,2)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ROUND(H223*报价汇总表14!$C$8,2)</f>
        <v>0</v>
      </c>
      <c r="K223" s="56"/>
      <c r="L223" s="53"/>
    </row>
    <row r="224" ht="99.95" customHeight="1" spans="1:12">
      <c r="A224" s="38" t="s">
        <v>190</v>
      </c>
      <c r="B224" s="39" t="s">
        <v>690</v>
      </c>
      <c r="C224" s="40" t="s">
        <v>691</v>
      </c>
      <c r="D224" s="40" t="s">
        <v>692</v>
      </c>
      <c r="E224" s="36" t="s">
        <v>57</v>
      </c>
      <c r="F224" s="37"/>
      <c r="G224" s="42">
        <v>753.05</v>
      </c>
      <c r="H224" s="41">
        <f t="shared" si="6"/>
        <v>753.05</v>
      </c>
      <c r="I224" s="56">
        <f t="shared" si="7"/>
        <v>0</v>
      </c>
      <c r="J224" s="54">
        <f>ROUND(H224*报价汇总表14!$C$8,2)</f>
        <v>0</v>
      </c>
      <c r="K224" s="56"/>
      <c r="L224" s="53"/>
    </row>
    <row r="225" ht="90" customHeight="1" spans="1:12">
      <c r="A225" s="38" t="s">
        <v>285</v>
      </c>
      <c r="B225" s="39" t="s">
        <v>693</v>
      </c>
      <c r="C225" s="40" t="s">
        <v>694</v>
      </c>
      <c r="D225" s="40" t="s">
        <v>695</v>
      </c>
      <c r="E225" s="36" t="s">
        <v>57</v>
      </c>
      <c r="F225" s="37"/>
      <c r="G225" s="42">
        <v>218.25</v>
      </c>
      <c r="H225" s="41">
        <f t="shared" si="6"/>
        <v>218.25</v>
      </c>
      <c r="I225" s="56">
        <f t="shared" si="7"/>
        <v>0</v>
      </c>
      <c r="J225" s="54">
        <f>ROUND(H225*报价汇总表14!$C$8,2)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ROUND(H226*报价汇总表14!$C$8,2)</f>
        <v>0</v>
      </c>
      <c r="K226" s="56"/>
      <c r="L226" s="53"/>
    </row>
    <row r="227" ht="99.95" customHeight="1" spans="1:12">
      <c r="A227" s="38" t="s">
        <v>45</v>
      </c>
      <c r="B227" s="39" t="s">
        <v>699</v>
      </c>
      <c r="C227" s="40" t="s">
        <v>700</v>
      </c>
      <c r="D227" s="40" t="s">
        <v>701</v>
      </c>
      <c r="E227" s="36" t="s">
        <v>57</v>
      </c>
      <c r="F227" s="37">
        <v>285.5</v>
      </c>
      <c r="G227" s="42">
        <v>195.7613653544</v>
      </c>
      <c r="H227" s="41">
        <f t="shared" si="6"/>
        <v>195.76</v>
      </c>
      <c r="I227" s="56">
        <f t="shared" si="7"/>
        <v>55889</v>
      </c>
      <c r="J227" s="57"/>
      <c r="K227" s="56">
        <f>ROUND(F227*J227,0)</f>
        <v>0</v>
      </c>
      <c r="L227" s="53" t="s">
        <v>437</v>
      </c>
    </row>
    <row r="228" ht="99.95" customHeight="1" spans="1:12">
      <c r="A228" s="38" t="s">
        <v>49</v>
      </c>
      <c r="B228" s="39" t="s">
        <v>702</v>
      </c>
      <c r="C228" s="40" t="s">
        <v>703</v>
      </c>
      <c r="D228" s="40" t="s">
        <v>701</v>
      </c>
      <c r="E228" s="36" t="s">
        <v>57</v>
      </c>
      <c r="F228" s="37"/>
      <c r="G228" s="42">
        <v>204.960885946</v>
      </c>
      <c r="H228" s="41">
        <f t="shared" si="6"/>
        <v>204.96</v>
      </c>
      <c r="I228" s="56">
        <f t="shared" si="7"/>
        <v>0</v>
      </c>
      <c r="J228" s="54">
        <f>ROUND(H228*报价汇总表14!$C$8,2)</f>
        <v>0</v>
      </c>
      <c r="K228" s="56"/>
      <c r="L228" s="53" t="s">
        <v>650</v>
      </c>
    </row>
    <row r="229" ht="99.95" customHeight="1" spans="1:12">
      <c r="A229" s="38" t="s">
        <v>190</v>
      </c>
      <c r="B229" s="39" t="s">
        <v>704</v>
      </c>
      <c r="C229" s="40" t="s">
        <v>705</v>
      </c>
      <c r="D229" s="40" t="s">
        <v>701</v>
      </c>
      <c r="E229" s="36" t="s">
        <v>57</v>
      </c>
      <c r="F229" s="37"/>
      <c r="G229" s="42">
        <v>204.958931569</v>
      </c>
      <c r="H229" s="41">
        <f t="shared" si="6"/>
        <v>204.96</v>
      </c>
      <c r="I229" s="56">
        <f t="shared" si="7"/>
        <v>0</v>
      </c>
      <c r="J229" s="54">
        <f>ROUND(H229*报价汇总表14!$C$8,2)</f>
        <v>0</v>
      </c>
      <c r="K229" s="56"/>
      <c r="L229" s="53" t="s">
        <v>706</v>
      </c>
    </row>
    <row r="230" ht="99.95" customHeight="1" spans="1:12">
      <c r="A230" s="38" t="s">
        <v>285</v>
      </c>
      <c r="B230" s="39" t="s">
        <v>707</v>
      </c>
      <c r="C230" s="40" t="s">
        <v>708</v>
      </c>
      <c r="D230" s="40" t="s">
        <v>701</v>
      </c>
      <c r="E230" s="36" t="s">
        <v>57</v>
      </c>
      <c r="F230" s="37"/>
      <c r="G230" s="42">
        <v>204.963100186</v>
      </c>
      <c r="H230" s="41">
        <f t="shared" si="6"/>
        <v>204.96</v>
      </c>
      <c r="I230" s="56">
        <f t="shared" si="7"/>
        <v>0</v>
      </c>
      <c r="J230" s="54">
        <f>ROUND(H230*报价汇总表14!$C$8,2)</f>
        <v>0</v>
      </c>
      <c r="K230" s="56"/>
      <c r="L230" s="53" t="s">
        <v>709</v>
      </c>
    </row>
    <row r="231" ht="99.95" customHeight="1" spans="1:12">
      <c r="A231" s="38" t="s">
        <v>289</v>
      </c>
      <c r="B231" s="39" t="s">
        <v>710</v>
      </c>
      <c r="C231" s="40" t="s">
        <v>711</v>
      </c>
      <c r="D231" s="40" t="s">
        <v>701</v>
      </c>
      <c r="E231" s="36" t="s">
        <v>57</v>
      </c>
      <c r="F231" s="37"/>
      <c r="G231" s="42">
        <v>195.7615042719</v>
      </c>
      <c r="H231" s="41">
        <f t="shared" si="6"/>
        <v>195.76</v>
      </c>
      <c r="I231" s="56">
        <f t="shared" si="7"/>
        <v>0</v>
      </c>
      <c r="J231" s="54">
        <f>ROUND(H231*报价汇总表14!$C$8,2)</f>
        <v>0</v>
      </c>
      <c r="K231" s="56"/>
      <c r="L231" s="53" t="s">
        <v>146</v>
      </c>
    </row>
    <row r="232" ht="60" customHeight="1" spans="1:12">
      <c r="A232" s="38" t="s">
        <v>712</v>
      </c>
      <c r="B232" s="39" t="s">
        <v>713</v>
      </c>
      <c r="C232" s="40" t="s">
        <v>714</v>
      </c>
      <c r="D232" s="40" t="s">
        <v>715</v>
      </c>
      <c r="E232" s="36" t="s">
        <v>57</v>
      </c>
      <c r="F232" s="37"/>
      <c r="G232" s="42">
        <v>46.1338977983</v>
      </c>
      <c r="H232" s="41">
        <f t="shared" si="6"/>
        <v>46.13</v>
      </c>
      <c r="I232" s="56">
        <f t="shared" si="7"/>
        <v>0</v>
      </c>
      <c r="J232" s="54">
        <f>ROUND(H232*报价汇总表14!$C$8,2)</f>
        <v>0</v>
      </c>
      <c r="K232" s="56"/>
      <c r="L232" s="53" t="s">
        <v>614</v>
      </c>
    </row>
    <row r="233" ht="99.95" customHeight="1" spans="1:12">
      <c r="A233" s="38" t="s">
        <v>716</v>
      </c>
      <c r="B233" s="39" t="s">
        <v>717</v>
      </c>
      <c r="C233" s="40" t="s">
        <v>718</v>
      </c>
      <c r="D233" s="40" t="s">
        <v>701</v>
      </c>
      <c r="E233" s="36" t="s">
        <v>57</v>
      </c>
      <c r="F233" s="37"/>
      <c r="G233" s="42">
        <v>195.756129684</v>
      </c>
      <c r="H233" s="41">
        <f t="shared" si="6"/>
        <v>195.76</v>
      </c>
      <c r="I233" s="56">
        <f t="shared" si="7"/>
        <v>0</v>
      </c>
      <c r="J233" s="54">
        <f>ROUND(H233*报价汇总表14!$C$8,2)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ROUND(H234*报价汇总表14!$C$8,2)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ROUND(H235*报价汇总表14!$C$8,2)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ROUND(H236*报价汇总表14!$C$8,2)</f>
        <v>0</v>
      </c>
      <c r="K236" s="56"/>
      <c r="L236" s="53"/>
    </row>
    <row r="237" ht="50.1" customHeight="1" spans="1:12">
      <c r="A237" s="38" t="s">
        <v>61</v>
      </c>
      <c r="B237" s="39" t="s">
        <v>727</v>
      </c>
      <c r="C237" s="40" t="s">
        <v>728</v>
      </c>
      <c r="D237" s="40" t="s">
        <v>729</v>
      </c>
      <c r="E237" s="36" t="s">
        <v>57</v>
      </c>
      <c r="F237" s="37">
        <v>20</v>
      </c>
      <c r="G237" s="42">
        <v>271.9524535808</v>
      </c>
      <c r="H237" s="41">
        <f t="shared" si="6"/>
        <v>271.95</v>
      </c>
      <c r="I237" s="56">
        <f t="shared" si="7"/>
        <v>5439</v>
      </c>
      <c r="J237" s="57"/>
      <c r="K237" s="56">
        <f>ROUND(F237*J237,0)</f>
        <v>0</v>
      </c>
      <c r="L237" s="53" t="s">
        <v>730</v>
      </c>
    </row>
    <row r="238" ht="50.1" customHeight="1" spans="1:12">
      <c r="A238" s="38" t="s">
        <v>66</v>
      </c>
      <c r="B238" s="39" t="s">
        <v>731</v>
      </c>
      <c r="C238" s="40" t="s">
        <v>732</v>
      </c>
      <c r="D238" s="40" t="s">
        <v>729</v>
      </c>
      <c r="E238" s="36" t="s">
        <v>57</v>
      </c>
      <c r="F238" s="37"/>
      <c r="G238" s="42">
        <v>296.8596711936</v>
      </c>
      <c r="H238" s="41">
        <f t="shared" si="6"/>
        <v>296.86</v>
      </c>
      <c r="I238" s="56">
        <f t="shared" si="7"/>
        <v>0</v>
      </c>
      <c r="J238" s="54">
        <f>ROUND(H238*报价汇总表14!$C$8,2)</f>
        <v>0</v>
      </c>
      <c r="K238" s="56"/>
      <c r="L238" s="53" t="s">
        <v>730</v>
      </c>
    </row>
    <row r="239" ht="50.1" customHeight="1" spans="1:12">
      <c r="A239" s="38" t="s">
        <v>372</v>
      </c>
      <c r="B239" s="39" t="s">
        <v>733</v>
      </c>
      <c r="C239" s="40" t="s">
        <v>734</v>
      </c>
      <c r="D239" s="40" t="s">
        <v>729</v>
      </c>
      <c r="E239" s="36" t="s">
        <v>57</v>
      </c>
      <c r="F239" s="37">
        <v>20</v>
      </c>
      <c r="G239" s="42">
        <v>271.9514472964</v>
      </c>
      <c r="H239" s="41">
        <f t="shared" si="6"/>
        <v>271.95</v>
      </c>
      <c r="I239" s="56">
        <f t="shared" si="7"/>
        <v>5439</v>
      </c>
      <c r="J239" s="57"/>
      <c r="K239" s="56">
        <f>ROUND(F239*J239,0)</f>
        <v>0</v>
      </c>
      <c r="L239" s="53" t="s">
        <v>735</v>
      </c>
    </row>
    <row r="240" ht="50.1" customHeight="1" spans="1:12">
      <c r="A240" s="38" t="s">
        <v>376</v>
      </c>
      <c r="B240" s="39" t="s">
        <v>736</v>
      </c>
      <c r="C240" s="40" t="s">
        <v>737</v>
      </c>
      <c r="D240" s="40" t="s">
        <v>729</v>
      </c>
      <c r="E240" s="36" t="s">
        <v>57</v>
      </c>
      <c r="F240" s="37"/>
      <c r="G240" s="42">
        <v>296.864357752</v>
      </c>
      <c r="H240" s="41">
        <f t="shared" si="6"/>
        <v>296.86</v>
      </c>
      <c r="I240" s="56">
        <f t="shared" si="7"/>
        <v>0</v>
      </c>
      <c r="J240" s="54">
        <f>ROUND(H240*报价汇总表14!$C$8,2)</f>
        <v>0</v>
      </c>
      <c r="K240" s="56"/>
      <c r="L240" s="53" t="s">
        <v>735</v>
      </c>
    </row>
    <row r="241" ht="50.1" customHeight="1" spans="1:12">
      <c r="A241" s="38" t="s">
        <v>49</v>
      </c>
      <c r="B241" s="39" t="s">
        <v>738</v>
      </c>
      <c r="C241" s="40" t="s">
        <v>739</v>
      </c>
      <c r="D241" s="40" t="s">
        <v>729</v>
      </c>
      <c r="E241" s="36" t="s">
        <v>57</v>
      </c>
      <c r="F241" s="37"/>
      <c r="G241" s="42">
        <v>790.29</v>
      </c>
      <c r="H241" s="41">
        <f t="shared" si="6"/>
        <v>790.29</v>
      </c>
      <c r="I241" s="56">
        <f t="shared" si="7"/>
        <v>0</v>
      </c>
      <c r="J241" s="54">
        <f>ROUND(H241*报价汇总表14!$C$8,2)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ROUND(H242*报价汇总表14!$C$8,2)</f>
        <v>0</v>
      </c>
      <c r="K242" s="56"/>
      <c r="L242" s="53"/>
    </row>
    <row r="243" ht="60" customHeight="1" spans="1:12">
      <c r="A243" s="38" t="s">
        <v>45</v>
      </c>
      <c r="B243" s="39" t="s">
        <v>743</v>
      </c>
      <c r="C243" s="40" t="s">
        <v>744</v>
      </c>
      <c r="D243" s="40" t="s">
        <v>745</v>
      </c>
      <c r="E243" s="36" t="s">
        <v>57</v>
      </c>
      <c r="F243" s="37"/>
      <c r="G243" s="42">
        <v>397.664066058</v>
      </c>
      <c r="H243" s="41">
        <f t="shared" si="6"/>
        <v>397.66</v>
      </c>
      <c r="I243" s="56">
        <f t="shared" si="7"/>
        <v>0</v>
      </c>
      <c r="J243" s="54">
        <f>ROUND(H243*报价汇总表14!$C$8,2)</f>
        <v>0</v>
      </c>
      <c r="K243" s="56"/>
      <c r="L243" s="53" t="s">
        <v>146</v>
      </c>
    </row>
    <row r="244" ht="60" customHeight="1" spans="1:12">
      <c r="A244" s="38" t="s">
        <v>49</v>
      </c>
      <c r="B244" s="39" t="s">
        <v>746</v>
      </c>
      <c r="C244" s="40" t="s">
        <v>747</v>
      </c>
      <c r="D244" s="40" t="s">
        <v>745</v>
      </c>
      <c r="E244" s="36" t="s">
        <v>57</v>
      </c>
      <c r="F244" s="37"/>
      <c r="G244" s="42">
        <v>442.924066058</v>
      </c>
      <c r="H244" s="41">
        <f t="shared" si="6"/>
        <v>442.92</v>
      </c>
      <c r="I244" s="56">
        <f t="shared" si="7"/>
        <v>0</v>
      </c>
      <c r="J244" s="54">
        <f>ROUND(H244*报价汇总表14!$C$8,2)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ROUND(H245*报价汇总表14!$C$8,2)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ROUND(H246*报价汇总表14!$C$8,2)</f>
        <v>0</v>
      </c>
      <c r="K246" s="56"/>
      <c r="L246" s="53" t="s">
        <v>755</v>
      </c>
    </row>
    <row r="247" ht="60" customHeight="1" spans="1:12">
      <c r="A247" s="38" t="s">
        <v>756</v>
      </c>
      <c r="B247" s="39" t="s">
        <v>757</v>
      </c>
      <c r="C247" s="40" t="s">
        <v>758</v>
      </c>
      <c r="D247" s="40" t="s">
        <v>759</v>
      </c>
      <c r="E247" s="36" t="s">
        <v>57</v>
      </c>
      <c r="F247" s="37"/>
      <c r="G247" s="42">
        <v>402.9601236</v>
      </c>
      <c r="H247" s="41">
        <f t="shared" si="6"/>
        <v>402.96</v>
      </c>
      <c r="I247" s="56">
        <f t="shared" si="7"/>
        <v>0</v>
      </c>
      <c r="J247" s="54">
        <f>ROUND(H247*报价汇总表14!$C$8,2)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ROUND(H248*报价汇总表14!$C$8,2)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ROUND(H249*报价汇总表14!$C$8,2)</f>
        <v>0</v>
      </c>
      <c r="K249" s="56"/>
      <c r="L249" s="53"/>
    </row>
    <row r="250" ht="60" customHeight="1" spans="1:12">
      <c r="A250" s="38" t="s">
        <v>767</v>
      </c>
      <c r="B250" s="39" t="s">
        <v>768</v>
      </c>
      <c r="C250" s="40" t="s">
        <v>769</v>
      </c>
      <c r="D250" s="40" t="s">
        <v>770</v>
      </c>
      <c r="E250" s="36" t="s">
        <v>41</v>
      </c>
      <c r="F250" s="37"/>
      <c r="G250" s="42">
        <v>162.42</v>
      </c>
      <c r="H250" s="41">
        <f t="shared" si="6"/>
        <v>162.42</v>
      </c>
      <c r="I250" s="56">
        <f t="shared" si="7"/>
        <v>0</v>
      </c>
      <c r="J250" s="54">
        <f>ROUND(H250*报价汇总表14!$C$8,2)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ROUND(H251*报价汇总表14!$C$8,2)</f>
        <v>0</v>
      </c>
      <c r="K251" s="56"/>
      <c r="L251" s="53"/>
    </row>
    <row r="252" ht="60" customHeight="1" spans="1:12">
      <c r="A252" s="38" t="s">
        <v>774</v>
      </c>
      <c r="B252" s="39" t="s">
        <v>775</v>
      </c>
      <c r="C252" s="40" t="s">
        <v>776</v>
      </c>
      <c r="D252" s="40" t="s">
        <v>777</v>
      </c>
      <c r="E252" s="36" t="s">
        <v>57</v>
      </c>
      <c r="F252" s="37"/>
      <c r="G252" s="42">
        <v>371.94</v>
      </c>
      <c r="H252" s="41">
        <f t="shared" si="6"/>
        <v>371.94</v>
      </c>
      <c r="I252" s="56">
        <f t="shared" si="7"/>
        <v>0</v>
      </c>
      <c r="J252" s="54">
        <f>ROUND(H252*报价汇总表14!$C$8,2)</f>
        <v>0</v>
      </c>
      <c r="K252" s="56"/>
      <c r="L252" s="53"/>
    </row>
    <row r="253" ht="60" customHeight="1" spans="1:12">
      <c r="A253" s="38" t="s">
        <v>778</v>
      </c>
      <c r="B253" s="39" t="s">
        <v>779</v>
      </c>
      <c r="C253" s="40" t="s">
        <v>780</v>
      </c>
      <c r="D253" s="40" t="s">
        <v>777</v>
      </c>
      <c r="E253" s="36" t="s">
        <v>57</v>
      </c>
      <c r="F253" s="37"/>
      <c r="G253" s="42">
        <v>206.38</v>
      </c>
      <c r="H253" s="41">
        <f t="shared" si="6"/>
        <v>206.38</v>
      </c>
      <c r="I253" s="56">
        <f t="shared" si="7"/>
        <v>0</v>
      </c>
      <c r="J253" s="54">
        <f>ROUND(H253*报价汇总表14!$C$8,2)</f>
        <v>0</v>
      </c>
      <c r="K253" s="56"/>
      <c r="L253" s="53"/>
    </row>
    <row r="254" ht="39.95" customHeight="1" spans="1:12">
      <c r="A254" s="38" t="s">
        <v>781</v>
      </c>
      <c r="B254" s="39" t="s">
        <v>782</v>
      </c>
      <c r="C254" s="40" t="s">
        <v>783</v>
      </c>
      <c r="D254" s="40" t="s">
        <v>279</v>
      </c>
      <c r="E254" s="36" t="s">
        <v>57</v>
      </c>
      <c r="F254" s="37"/>
      <c r="G254" s="42">
        <v>119.38</v>
      </c>
      <c r="H254" s="41">
        <f t="shared" si="6"/>
        <v>119.38</v>
      </c>
      <c r="I254" s="56">
        <f t="shared" si="7"/>
        <v>0</v>
      </c>
      <c r="J254" s="54">
        <f>ROUND(H254*报价汇总表14!$C$8,2)</f>
        <v>0</v>
      </c>
      <c r="K254" s="56"/>
      <c r="L254" s="53"/>
    </row>
    <row r="255" ht="39.95" customHeight="1" spans="1:12">
      <c r="A255" s="38" t="s">
        <v>784</v>
      </c>
      <c r="B255" s="39" t="s">
        <v>785</v>
      </c>
      <c r="C255" s="40" t="s">
        <v>786</v>
      </c>
      <c r="D255" s="40" t="s">
        <v>787</v>
      </c>
      <c r="E255" s="36" t="s">
        <v>57</v>
      </c>
      <c r="F255" s="37"/>
      <c r="G255" s="42">
        <v>247.93</v>
      </c>
      <c r="H255" s="41">
        <f t="shared" si="6"/>
        <v>247.93</v>
      </c>
      <c r="I255" s="56">
        <f t="shared" si="7"/>
        <v>0</v>
      </c>
      <c r="J255" s="54">
        <f>ROUND(H255*报价汇总表14!$C$8,2)</f>
        <v>0</v>
      </c>
      <c r="K255" s="56"/>
      <c r="L255" s="53"/>
    </row>
    <row r="256" ht="69.95" customHeight="1" spans="1:12">
      <c r="A256" s="38" t="s">
        <v>788</v>
      </c>
      <c r="B256" s="39" t="s">
        <v>789</v>
      </c>
      <c r="C256" s="40" t="s">
        <v>790</v>
      </c>
      <c r="D256" s="40" t="s">
        <v>791</v>
      </c>
      <c r="E256" s="36" t="s">
        <v>57</v>
      </c>
      <c r="F256" s="37"/>
      <c r="G256" s="42">
        <v>162.6906005491</v>
      </c>
      <c r="H256" s="41">
        <f t="shared" si="6"/>
        <v>162.69</v>
      </c>
      <c r="I256" s="56">
        <f t="shared" si="7"/>
        <v>0</v>
      </c>
      <c r="J256" s="54">
        <f>ROUND(H256*报价汇总表14!$C$8,2)</f>
        <v>0</v>
      </c>
      <c r="K256" s="56"/>
      <c r="L256" s="53" t="s">
        <v>146</v>
      </c>
    </row>
    <row r="257" ht="69.95" customHeight="1" spans="1:12">
      <c r="A257" s="38" t="s">
        <v>792</v>
      </c>
      <c r="B257" s="39" t="s">
        <v>793</v>
      </c>
      <c r="C257" s="40" t="s">
        <v>794</v>
      </c>
      <c r="D257" s="40" t="s">
        <v>791</v>
      </c>
      <c r="E257" s="36" t="s">
        <v>57</v>
      </c>
      <c r="F257" s="37"/>
      <c r="G257" s="42">
        <v>162.732671892765</v>
      </c>
      <c r="H257" s="41">
        <f t="shared" si="6"/>
        <v>162.73</v>
      </c>
      <c r="I257" s="56">
        <f t="shared" si="7"/>
        <v>0</v>
      </c>
      <c r="J257" s="54">
        <f>ROUND(H257*报价汇总表14!$C$8,2)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ROUND(H258*报价汇总表14!$C$8,2)</f>
        <v>0</v>
      </c>
      <c r="K258" s="56"/>
      <c r="L258" s="53"/>
    </row>
    <row r="259" ht="39.95" customHeight="1" spans="1:12">
      <c r="A259" s="38" t="s">
        <v>799</v>
      </c>
      <c r="B259" s="39" t="s">
        <v>800</v>
      </c>
      <c r="C259" s="40" t="s">
        <v>801</v>
      </c>
      <c r="D259" s="40" t="s">
        <v>802</v>
      </c>
      <c r="E259" s="36" t="s">
        <v>88</v>
      </c>
      <c r="F259" s="37"/>
      <c r="G259" s="42">
        <v>179.503515405391</v>
      </c>
      <c r="H259" s="41">
        <f t="shared" si="6"/>
        <v>179.5</v>
      </c>
      <c r="I259" s="56">
        <f t="shared" si="7"/>
        <v>0</v>
      </c>
      <c r="J259" s="54">
        <f>ROUND(H259*报价汇总表14!$C$8,2)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ROUND(H260*报价汇总表14!$C$8,2)</f>
        <v>0</v>
      </c>
      <c r="K260" s="56"/>
      <c r="L260" s="53" t="s">
        <v>803</v>
      </c>
    </row>
    <row r="261" ht="30" customHeight="1" spans="1:12">
      <c r="A261" s="38" t="s">
        <v>807</v>
      </c>
      <c r="B261" s="39" t="s">
        <v>808</v>
      </c>
      <c r="C261" s="40" t="s">
        <v>809</v>
      </c>
      <c r="D261" s="40" t="s">
        <v>810</v>
      </c>
      <c r="E261" s="36" t="s">
        <v>57</v>
      </c>
      <c r="F261" s="37"/>
      <c r="G261" s="42">
        <v>14.85166352</v>
      </c>
      <c r="H261" s="41">
        <f t="shared" si="6"/>
        <v>14.85</v>
      </c>
      <c r="I261" s="56">
        <f t="shared" si="7"/>
        <v>0</v>
      </c>
      <c r="J261" s="54">
        <f>ROUND(H261*报价汇总表14!$C$8,2)</f>
        <v>0</v>
      </c>
      <c r="K261" s="56"/>
      <c r="L261" s="53" t="s">
        <v>614</v>
      </c>
    </row>
    <row r="262" ht="30" customHeight="1" spans="1:12">
      <c r="A262" s="38" t="s">
        <v>811</v>
      </c>
      <c r="B262" s="39" t="s">
        <v>812</v>
      </c>
      <c r="C262" s="40" t="s">
        <v>813</v>
      </c>
      <c r="D262" s="40" t="s">
        <v>810</v>
      </c>
      <c r="E262" s="36" t="s">
        <v>57</v>
      </c>
      <c r="F262" s="37"/>
      <c r="G262" s="42">
        <v>14.8505199078</v>
      </c>
      <c r="H262" s="41">
        <f t="shared" si="6"/>
        <v>14.85</v>
      </c>
      <c r="I262" s="56">
        <f t="shared" si="7"/>
        <v>0</v>
      </c>
      <c r="J262" s="54">
        <f>ROUND(H262*报价汇总表14!$C$8,2)</f>
        <v>0</v>
      </c>
      <c r="K262" s="56"/>
      <c r="L262" s="53" t="s">
        <v>814</v>
      </c>
    </row>
    <row r="263" ht="69.95" customHeight="1" spans="1:12">
      <c r="A263" s="38" t="s">
        <v>815</v>
      </c>
      <c r="B263" s="39" t="s">
        <v>816</v>
      </c>
      <c r="C263" s="40" t="s">
        <v>817</v>
      </c>
      <c r="D263" s="40" t="s">
        <v>810</v>
      </c>
      <c r="E263" s="36" t="s">
        <v>57</v>
      </c>
      <c r="F263" s="37"/>
      <c r="G263" s="42">
        <v>43.1825587936</v>
      </c>
      <c r="H263" s="41">
        <f>ROUND(G263,2)</f>
        <v>43.18</v>
      </c>
      <c r="I263" s="56">
        <f t="shared" ref="I263" si="8">ROUND(F263*H263,0)</f>
        <v>0</v>
      </c>
      <c r="J263" s="54">
        <f>ROUND(H263*报价汇总表14!$C$8,2)</f>
        <v>0</v>
      </c>
      <c r="K263" s="56"/>
      <c r="L263" s="53" t="s">
        <v>706</v>
      </c>
    </row>
    <row r="264" s="6" customFormat="1" ht="24" customHeight="1" spans="1:12">
      <c r="A264" s="59"/>
      <c r="B264" s="60" t="s">
        <v>818</v>
      </c>
      <c r="C264" s="61"/>
      <c r="D264" s="61"/>
      <c r="E264" s="62"/>
      <c r="F264" s="63"/>
      <c r="G264" s="62"/>
      <c r="H264" s="62"/>
      <c r="I264" s="64">
        <f>SUM(I5:I263)</f>
        <v>970494</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11 J50 J63 J78 J118 J119 J140 J168 J173 J174 J190 J193 J201 J227 J237 J238 J239 J8:J10 J12:J16 J17:J18 J19:J32 J33:J34 J35:J36 J37:J39 J40:J45 J46:J47 J48:J49 J51:J52 J53:J54 J55:J57 J58:J60 J61:J62 J64:J77 J79:J89 J90:J91 J92:J93 J94:J95 J96:J107 J108:J109 J110:J115 J116:J117 J120:J126 J127:J128 J129:J131 J132:J133 J134:J137 J138:J139 J141:J142 J143:J163 J164:J165 J166:J167 J169:J170 J171:J172 J175:J184 J185:J186 J187:J189 J191:J192 J194:J200 J202:J226 J228:J236 J240: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2" activePane="bottomLeft" state="frozen"/>
      <selection/>
      <selection pane="bottomLeft" activeCell="N2" sqref="N2"/>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6</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400</v>
      </c>
      <c r="G7" s="42">
        <v>21.23</v>
      </c>
      <c r="H7" s="41">
        <f t="shared" ref="H7:H70" si="0">ROUND(G7,2)</f>
        <v>21.23</v>
      </c>
      <c r="I7" s="56">
        <f t="shared" ref="I7:I70" si="1">ROUND(F7*H7,0)</f>
        <v>8492</v>
      </c>
      <c r="J7" s="57"/>
      <c r="K7" s="55">
        <f t="shared" ref="K7:K69" si="2">ROUND(F7*J7,0)</f>
        <v>0</v>
      </c>
      <c r="L7" s="53"/>
    </row>
    <row r="8" s="4" customFormat="1" ht="20.1" customHeight="1" spans="1:12">
      <c r="A8" s="38" t="s">
        <v>42</v>
      </c>
      <c r="B8" s="39" t="s">
        <v>43</v>
      </c>
      <c r="C8" s="40" t="s">
        <v>44</v>
      </c>
      <c r="D8" s="40"/>
      <c r="E8" s="36" t="s">
        <v>33</v>
      </c>
      <c r="F8" s="37"/>
      <c r="G8" s="42">
        <v>0</v>
      </c>
      <c r="H8" s="41">
        <f t="shared" si="0"/>
        <v>0</v>
      </c>
      <c r="I8" s="56">
        <f t="shared" si="1"/>
        <v>0</v>
      </c>
      <c r="J8" s="54"/>
      <c r="K8" s="55">
        <f t="shared" si="2"/>
        <v>0</v>
      </c>
      <c r="L8" s="53"/>
    </row>
    <row r="9" ht="60" customHeight="1" spans="1:12">
      <c r="A9" s="38" t="s">
        <v>45</v>
      </c>
      <c r="B9" s="39" t="s">
        <v>46</v>
      </c>
      <c r="C9" s="40" t="s">
        <v>47</v>
      </c>
      <c r="D9" s="40" t="s">
        <v>48</v>
      </c>
      <c r="E9" s="36" t="s">
        <v>41</v>
      </c>
      <c r="F9" s="37">
        <v>1500</v>
      </c>
      <c r="G9" s="42">
        <v>2.27</v>
      </c>
      <c r="H9" s="41">
        <f t="shared" si="0"/>
        <v>2.27</v>
      </c>
      <c r="I9" s="56">
        <f t="shared" si="1"/>
        <v>3405</v>
      </c>
      <c r="J9" s="57"/>
      <c r="K9" s="55">
        <f t="shared" si="2"/>
        <v>0</v>
      </c>
      <c r="L9" s="53"/>
    </row>
    <row r="10" ht="50.1" customHeight="1" spans="1:12">
      <c r="A10" s="38" t="s">
        <v>49</v>
      </c>
      <c r="B10" s="39" t="s">
        <v>50</v>
      </c>
      <c r="C10" s="40" t="s">
        <v>51</v>
      </c>
      <c r="D10" s="40" t="s">
        <v>52</v>
      </c>
      <c r="E10" s="36" t="s">
        <v>41</v>
      </c>
      <c r="F10" s="37">
        <v>1300</v>
      </c>
      <c r="G10" s="42">
        <v>3.04</v>
      </c>
      <c r="H10" s="41">
        <f t="shared" si="0"/>
        <v>3.04</v>
      </c>
      <c r="I10" s="56">
        <f t="shared" si="1"/>
        <v>3952</v>
      </c>
      <c r="J10" s="57"/>
      <c r="K10" s="55">
        <f t="shared" si="2"/>
        <v>0</v>
      </c>
      <c r="L10" s="53"/>
    </row>
    <row r="11" ht="50.1" customHeight="1" spans="1:12">
      <c r="A11" s="38" t="s">
        <v>53</v>
      </c>
      <c r="B11" s="39" t="s">
        <v>54</v>
      </c>
      <c r="C11" s="40" t="s">
        <v>55</v>
      </c>
      <c r="D11" s="40" t="s">
        <v>56</v>
      </c>
      <c r="E11" s="36" t="s">
        <v>57</v>
      </c>
      <c r="F11" s="37">
        <v>2500</v>
      </c>
      <c r="G11" s="42">
        <v>5.38</v>
      </c>
      <c r="H11" s="41">
        <f t="shared" si="0"/>
        <v>5.38</v>
      </c>
      <c r="I11" s="56">
        <f t="shared" si="1"/>
        <v>13450</v>
      </c>
      <c r="J11" s="57"/>
      <c r="K11" s="55">
        <f t="shared" si="2"/>
        <v>0</v>
      </c>
      <c r="L11" s="53"/>
    </row>
    <row r="12" ht="20.1" customHeight="1" spans="1:12">
      <c r="A12" s="38" t="s">
        <v>58</v>
      </c>
      <c r="B12" s="39" t="s">
        <v>59</v>
      </c>
      <c r="C12" s="40" t="s">
        <v>60</v>
      </c>
      <c r="D12" s="40"/>
      <c r="E12" s="36" t="s">
        <v>33</v>
      </c>
      <c r="F12" s="37"/>
      <c r="G12" s="42">
        <v>0</v>
      </c>
      <c r="H12" s="41">
        <f t="shared" si="0"/>
        <v>0</v>
      </c>
      <c r="I12" s="56">
        <f t="shared" si="1"/>
        <v>0</v>
      </c>
      <c r="J12" s="54"/>
      <c r="K12" s="55">
        <f t="shared" si="2"/>
        <v>0</v>
      </c>
      <c r="L12" s="53"/>
    </row>
    <row r="13" ht="39.95" customHeight="1" spans="1:12">
      <c r="A13" s="38" t="s">
        <v>61</v>
      </c>
      <c r="B13" s="39" t="s">
        <v>62</v>
      </c>
      <c r="C13" s="40" t="s">
        <v>63</v>
      </c>
      <c r="D13" s="40" t="s">
        <v>64</v>
      </c>
      <c r="E13" s="36" t="s">
        <v>65</v>
      </c>
      <c r="F13" s="37">
        <v>50</v>
      </c>
      <c r="G13" s="42">
        <v>34.63</v>
      </c>
      <c r="H13" s="41">
        <f t="shared" si="0"/>
        <v>34.63</v>
      </c>
      <c r="I13" s="56">
        <f t="shared" si="1"/>
        <v>1732</v>
      </c>
      <c r="J13" s="57"/>
      <c r="K13" s="55">
        <f t="shared" si="2"/>
        <v>0</v>
      </c>
      <c r="L13" s="53"/>
    </row>
    <row r="14" ht="30" customHeight="1" spans="1:12">
      <c r="A14" s="38" t="s">
        <v>66</v>
      </c>
      <c r="B14" s="39" t="s">
        <v>67</v>
      </c>
      <c r="C14" s="40" t="s">
        <v>68</v>
      </c>
      <c r="D14" s="40" t="s">
        <v>64</v>
      </c>
      <c r="E14" s="36" t="s">
        <v>41</v>
      </c>
      <c r="F14" s="37">
        <v>100</v>
      </c>
      <c r="G14" s="42">
        <v>0.72</v>
      </c>
      <c r="H14" s="41">
        <f t="shared" si="0"/>
        <v>0.72</v>
      </c>
      <c r="I14" s="56">
        <f t="shared" si="1"/>
        <v>72</v>
      </c>
      <c r="J14" s="57"/>
      <c r="K14" s="55">
        <f t="shared" si="2"/>
        <v>0</v>
      </c>
      <c r="L14" s="53"/>
    </row>
    <row r="15" ht="30" customHeight="1" spans="1:12">
      <c r="A15" s="38" t="s">
        <v>69</v>
      </c>
      <c r="B15" s="39" t="s">
        <v>70</v>
      </c>
      <c r="C15" s="40" t="s">
        <v>71</v>
      </c>
      <c r="D15" s="40"/>
      <c r="E15" s="36" t="s">
        <v>33</v>
      </c>
      <c r="F15" s="37"/>
      <c r="G15" s="42">
        <v>0</v>
      </c>
      <c r="H15" s="41">
        <f t="shared" si="0"/>
        <v>0</v>
      </c>
      <c r="I15" s="56">
        <f t="shared" si="1"/>
        <v>0</v>
      </c>
      <c r="J15" s="54"/>
      <c r="K15" s="55">
        <f t="shared" si="2"/>
        <v>0</v>
      </c>
      <c r="L15" s="53"/>
    </row>
    <row r="16" ht="20.1" customHeight="1" spans="1:12">
      <c r="A16" s="38" t="s">
        <v>72</v>
      </c>
      <c r="B16" s="39" t="s">
        <v>73</v>
      </c>
      <c r="C16" s="40" t="s">
        <v>74</v>
      </c>
      <c r="D16" s="40"/>
      <c r="E16" s="36" t="s">
        <v>33</v>
      </c>
      <c r="F16" s="37"/>
      <c r="G16" s="42">
        <v>0</v>
      </c>
      <c r="H16" s="41">
        <f t="shared" si="0"/>
        <v>0</v>
      </c>
      <c r="I16" s="56">
        <f t="shared" si="1"/>
        <v>0</v>
      </c>
      <c r="J16" s="54"/>
      <c r="K16" s="55">
        <f t="shared" si="2"/>
        <v>0</v>
      </c>
      <c r="L16" s="53"/>
    </row>
    <row r="17" ht="39.95" customHeight="1" spans="1:12">
      <c r="A17" s="38" t="s">
        <v>45</v>
      </c>
      <c r="B17" s="39" t="s">
        <v>75</v>
      </c>
      <c r="C17" s="40" t="s">
        <v>76</v>
      </c>
      <c r="D17" s="40" t="s">
        <v>77</v>
      </c>
      <c r="E17" s="36" t="s">
        <v>41</v>
      </c>
      <c r="F17" s="37">
        <v>300</v>
      </c>
      <c r="G17" s="42">
        <v>23.45</v>
      </c>
      <c r="H17" s="41">
        <f t="shared" si="0"/>
        <v>23.45</v>
      </c>
      <c r="I17" s="56">
        <f t="shared" si="1"/>
        <v>7035</v>
      </c>
      <c r="J17" s="57"/>
      <c r="K17" s="55">
        <f t="shared" si="2"/>
        <v>0</v>
      </c>
      <c r="L17" s="53"/>
    </row>
    <row r="18" ht="39.95" customHeight="1" spans="1:12">
      <c r="A18" s="38" t="s">
        <v>49</v>
      </c>
      <c r="B18" s="39" t="s">
        <v>78</v>
      </c>
      <c r="C18" s="40" t="s">
        <v>79</v>
      </c>
      <c r="D18" s="40" t="s">
        <v>77</v>
      </c>
      <c r="E18" s="36" t="s">
        <v>41</v>
      </c>
      <c r="F18" s="37"/>
      <c r="G18" s="42">
        <v>10.18</v>
      </c>
      <c r="H18" s="41">
        <f t="shared" si="0"/>
        <v>10.18</v>
      </c>
      <c r="I18" s="56">
        <f t="shared" si="1"/>
        <v>0</v>
      </c>
      <c r="J18" s="54">
        <f>ROUND(H18*报价汇总表1!$C$8,2)</f>
        <v>0</v>
      </c>
      <c r="K18" s="55"/>
      <c r="L18" s="53"/>
    </row>
    <row r="19" ht="30" customHeight="1" spans="1:12">
      <c r="A19" s="38" t="s">
        <v>80</v>
      </c>
      <c r="B19" s="39" t="s">
        <v>81</v>
      </c>
      <c r="C19" s="40" t="s">
        <v>82</v>
      </c>
      <c r="D19" s="40" t="s">
        <v>83</v>
      </c>
      <c r="E19" s="36" t="s">
        <v>41</v>
      </c>
      <c r="F19" s="37">
        <v>150</v>
      </c>
      <c r="G19" s="42">
        <v>12.38</v>
      </c>
      <c r="H19" s="41">
        <f t="shared" si="0"/>
        <v>12.38</v>
      </c>
      <c r="I19" s="56">
        <f t="shared" si="1"/>
        <v>1857</v>
      </c>
      <c r="J19" s="57"/>
      <c r="K19" s="55">
        <f t="shared" si="2"/>
        <v>0</v>
      </c>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ROUND(H20*报价汇总表1!$C$8,2)</f>
        <v>0</v>
      </c>
      <c r="K20" s="55"/>
      <c r="L20" s="53"/>
    </row>
    <row r="21" ht="60" customHeight="1" spans="1:12">
      <c r="A21" s="38" t="s">
        <v>89</v>
      </c>
      <c r="B21" s="39" t="s">
        <v>90</v>
      </c>
      <c r="C21" s="40" t="s">
        <v>91</v>
      </c>
      <c r="D21" s="40" t="s">
        <v>92</v>
      </c>
      <c r="E21" s="36" t="s">
        <v>57</v>
      </c>
      <c r="F21" s="37">
        <v>20</v>
      </c>
      <c r="G21" s="42">
        <v>410</v>
      </c>
      <c r="H21" s="41">
        <f t="shared" si="0"/>
        <v>410</v>
      </c>
      <c r="I21" s="56">
        <f t="shared" si="1"/>
        <v>8200</v>
      </c>
      <c r="J21" s="57"/>
      <c r="K21" s="55">
        <f t="shared" si="2"/>
        <v>0</v>
      </c>
      <c r="L21" s="53"/>
    </row>
    <row r="22" ht="39.95" customHeight="1" spans="1:12">
      <c r="A22" s="38" t="s">
        <v>93</v>
      </c>
      <c r="B22" s="39" t="s">
        <v>94</v>
      </c>
      <c r="C22" s="40" t="s">
        <v>95</v>
      </c>
      <c r="D22" s="40" t="s">
        <v>96</v>
      </c>
      <c r="E22" s="36" t="s">
        <v>57</v>
      </c>
      <c r="F22" s="37">
        <v>16</v>
      </c>
      <c r="G22" s="42">
        <v>272.055842476</v>
      </c>
      <c r="H22" s="41">
        <f t="shared" si="0"/>
        <v>272.06</v>
      </c>
      <c r="I22" s="56">
        <f t="shared" si="1"/>
        <v>4353</v>
      </c>
      <c r="J22" s="57"/>
      <c r="K22" s="55">
        <f t="shared" si="2"/>
        <v>0</v>
      </c>
      <c r="L22" s="53" t="s">
        <v>97</v>
      </c>
    </row>
    <row r="23" ht="20.1" customHeight="1" spans="1:12">
      <c r="A23" s="38" t="s">
        <v>98</v>
      </c>
      <c r="B23" s="39" t="s">
        <v>99</v>
      </c>
      <c r="C23" s="40" t="s">
        <v>100</v>
      </c>
      <c r="D23" s="40" t="s">
        <v>100</v>
      </c>
      <c r="E23" s="36" t="s">
        <v>101</v>
      </c>
      <c r="F23" s="37">
        <v>25</v>
      </c>
      <c r="G23" s="42">
        <v>4.72</v>
      </c>
      <c r="H23" s="41">
        <f t="shared" si="0"/>
        <v>4.72</v>
      </c>
      <c r="I23" s="56">
        <f t="shared" si="1"/>
        <v>118</v>
      </c>
      <c r="J23" s="57"/>
      <c r="K23" s="55">
        <f t="shared" si="2"/>
        <v>0</v>
      </c>
      <c r="L23" s="53"/>
    </row>
    <row r="24" ht="30" customHeight="1" spans="1:12">
      <c r="A24" s="38" t="s">
        <v>102</v>
      </c>
      <c r="B24" s="39" t="s">
        <v>103</v>
      </c>
      <c r="C24" s="40" t="s">
        <v>104</v>
      </c>
      <c r="D24" s="40" t="s">
        <v>105</v>
      </c>
      <c r="E24" s="36" t="s">
        <v>57</v>
      </c>
      <c r="F24" s="37">
        <v>100</v>
      </c>
      <c r="G24" s="42">
        <v>81.078654832</v>
      </c>
      <c r="H24" s="41">
        <f t="shared" si="0"/>
        <v>81.08</v>
      </c>
      <c r="I24" s="56">
        <f t="shared" si="1"/>
        <v>8108</v>
      </c>
      <c r="J24" s="57"/>
      <c r="K24" s="55">
        <f t="shared" si="2"/>
        <v>0</v>
      </c>
      <c r="L24" s="53" t="s">
        <v>106</v>
      </c>
    </row>
    <row r="25" ht="20.1" customHeight="1" spans="1:12">
      <c r="A25" s="38" t="s">
        <v>107</v>
      </c>
      <c r="B25" s="39" t="s">
        <v>108</v>
      </c>
      <c r="C25" s="40" t="s">
        <v>109</v>
      </c>
      <c r="D25" s="40" t="s">
        <v>109</v>
      </c>
      <c r="E25" s="36" t="s">
        <v>57</v>
      </c>
      <c r="F25" s="37">
        <v>25</v>
      </c>
      <c r="G25" s="42">
        <v>349.27</v>
      </c>
      <c r="H25" s="41">
        <f t="shared" si="0"/>
        <v>349.27</v>
      </c>
      <c r="I25" s="56">
        <f t="shared" si="1"/>
        <v>8732</v>
      </c>
      <c r="J25" s="57"/>
      <c r="K25" s="55">
        <f t="shared" si="2"/>
        <v>0</v>
      </c>
      <c r="L25" s="53"/>
    </row>
    <row r="26" ht="30" customHeight="1" spans="1:12">
      <c r="A26" s="38" t="s">
        <v>110</v>
      </c>
      <c r="B26" s="39" t="s">
        <v>111</v>
      </c>
      <c r="C26" s="40" t="s">
        <v>112</v>
      </c>
      <c r="D26" s="40" t="s">
        <v>105</v>
      </c>
      <c r="E26" s="36" t="s">
        <v>57</v>
      </c>
      <c r="F26" s="37">
        <v>100</v>
      </c>
      <c r="G26" s="42">
        <v>81.0796156048</v>
      </c>
      <c r="H26" s="41">
        <f t="shared" si="0"/>
        <v>81.08</v>
      </c>
      <c r="I26" s="56">
        <f t="shared" si="1"/>
        <v>8108</v>
      </c>
      <c r="J26" s="57"/>
      <c r="K26" s="55">
        <f t="shared" si="2"/>
        <v>0</v>
      </c>
      <c r="L26" s="53" t="s">
        <v>113</v>
      </c>
    </row>
    <row r="27" ht="30" customHeight="1" spans="1:12">
      <c r="A27" s="38" t="s">
        <v>114</v>
      </c>
      <c r="B27" s="39" t="s">
        <v>115</v>
      </c>
      <c r="C27" s="40" t="s">
        <v>116</v>
      </c>
      <c r="D27" s="40" t="s">
        <v>105</v>
      </c>
      <c r="E27" s="36" t="s">
        <v>57</v>
      </c>
      <c r="F27" s="37">
        <v>100</v>
      </c>
      <c r="G27" s="42">
        <v>81.0790837974</v>
      </c>
      <c r="H27" s="41">
        <f t="shared" si="0"/>
        <v>81.08</v>
      </c>
      <c r="I27" s="56">
        <f t="shared" si="1"/>
        <v>8108</v>
      </c>
      <c r="J27" s="57"/>
      <c r="K27" s="55">
        <f t="shared" si="2"/>
        <v>0</v>
      </c>
      <c r="L27" s="53" t="s">
        <v>117</v>
      </c>
    </row>
    <row r="28" ht="30" customHeight="1" spans="1:12">
      <c r="A28" s="38" t="s">
        <v>118</v>
      </c>
      <c r="B28" s="39" t="s">
        <v>119</v>
      </c>
      <c r="C28" s="40" t="s">
        <v>120</v>
      </c>
      <c r="D28" s="40" t="s">
        <v>105</v>
      </c>
      <c r="E28" s="36" t="s">
        <v>57</v>
      </c>
      <c r="F28" s="37">
        <v>100</v>
      </c>
      <c r="G28" s="42">
        <v>81.078401048</v>
      </c>
      <c r="H28" s="41">
        <f t="shared" si="0"/>
        <v>81.08</v>
      </c>
      <c r="I28" s="56">
        <f t="shared" si="1"/>
        <v>8108</v>
      </c>
      <c r="J28" s="57"/>
      <c r="K28" s="55">
        <f t="shared" si="2"/>
        <v>0</v>
      </c>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ROUND(H29*报价汇总表1!$C$8,2)</f>
        <v>0</v>
      </c>
      <c r="K29" s="55"/>
      <c r="L29" s="53"/>
    </row>
    <row r="30" ht="39.95" customHeight="1" spans="1:12">
      <c r="A30" s="38" t="s">
        <v>125</v>
      </c>
      <c r="B30" s="39" t="s">
        <v>126</v>
      </c>
      <c r="C30" s="40" t="s">
        <v>127</v>
      </c>
      <c r="D30" s="40" t="s">
        <v>128</v>
      </c>
      <c r="E30" s="36" t="s">
        <v>57</v>
      </c>
      <c r="F30" s="37">
        <v>50</v>
      </c>
      <c r="G30" s="42">
        <v>289.67</v>
      </c>
      <c r="H30" s="41">
        <f t="shared" si="0"/>
        <v>289.67</v>
      </c>
      <c r="I30" s="56">
        <f t="shared" si="1"/>
        <v>14484</v>
      </c>
      <c r="J30" s="57"/>
      <c r="K30" s="55">
        <f t="shared" si="2"/>
        <v>0</v>
      </c>
      <c r="L30" s="53"/>
    </row>
    <row r="31" ht="39.95" customHeight="1" spans="1:12">
      <c r="A31" s="38" t="s">
        <v>129</v>
      </c>
      <c r="B31" s="39" t="s">
        <v>130</v>
      </c>
      <c r="C31" s="40" t="s">
        <v>131</v>
      </c>
      <c r="D31" s="40" t="s">
        <v>128</v>
      </c>
      <c r="E31" s="36" t="s">
        <v>57</v>
      </c>
      <c r="F31" s="37"/>
      <c r="G31" s="42">
        <v>307.49</v>
      </c>
      <c r="H31" s="41">
        <f t="shared" si="0"/>
        <v>307.49</v>
      </c>
      <c r="I31" s="56">
        <f t="shared" si="1"/>
        <v>0</v>
      </c>
      <c r="J31" s="54">
        <f>ROUND(H31*报价汇总表1!$C$8,2)</f>
        <v>0</v>
      </c>
      <c r="K31" s="55"/>
      <c r="L31" s="53"/>
    </row>
    <row r="32" ht="39.95" customHeight="1" spans="1:12">
      <c r="A32" s="38" t="s">
        <v>132</v>
      </c>
      <c r="B32" s="39" t="s">
        <v>133</v>
      </c>
      <c r="C32" s="40" t="s">
        <v>134</v>
      </c>
      <c r="D32" s="40" t="s">
        <v>128</v>
      </c>
      <c r="E32" s="36" t="s">
        <v>57</v>
      </c>
      <c r="F32" s="37"/>
      <c r="G32" s="42">
        <v>413.14</v>
      </c>
      <c r="H32" s="41">
        <f t="shared" si="0"/>
        <v>413.14</v>
      </c>
      <c r="I32" s="56">
        <f t="shared" si="1"/>
        <v>0</v>
      </c>
      <c r="J32" s="54">
        <f>ROUND(H32*报价汇总表1!$C$8,2)</f>
        <v>0</v>
      </c>
      <c r="K32" s="55"/>
      <c r="L32" s="53"/>
    </row>
    <row r="33" ht="30" customHeight="1" spans="1:12">
      <c r="A33" s="38" t="s">
        <v>135</v>
      </c>
      <c r="B33" s="39" t="s">
        <v>136</v>
      </c>
      <c r="C33" s="40" t="s">
        <v>137</v>
      </c>
      <c r="D33" s="40" t="s">
        <v>138</v>
      </c>
      <c r="E33" s="36" t="s">
        <v>57</v>
      </c>
      <c r="F33" s="37">
        <v>800</v>
      </c>
      <c r="G33" s="42">
        <v>102.25</v>
      </c>
      <c r="H33" s="41">
        <f t="shared" si="0"/>
        <v>102.25</v>
      </c>
      <c r="I33" s="56">
        <f t="shared" si="1"/>
        <v>81800</v>
      </c>
      <c r="J33" s="57"/>
      <c r="K33" s="55">
        <f t="shared" si="2"/>
        <v>0</v>
      </c>
      <c r="L33" s="53"/>
    </row>
    <row r="34" ht="30" customHeight="1" spans="1:12">
      <c r="A34" s="38" t="s">
        <v>139</v>
      </c>
      <c r="B34" s="39" t="s">
        <v>140</v>
      </c>
      <c r="C34" s="40" t="s">
        <v>141</v>
      </c>
      <c r="D34" s="40" t="s">
        <v>138</v>
      </c>
      <c r="E34" s="36" t="s">
        <v>57</v>
      </c>
      <c r="F34" s="37"/>
      <c r="G34" s="42">
        <v>117.15</v>
      </c>
      <c r="H34" s="41">
        <f t="shared" si="0"/>
        <v>117.15</v>
      </c>
      <c r="I34" s="56">
        <f t="shared" si="1"/>
        <v>0</v>
      </c>
      <c r="J34" s="54">
        <f>ROUND(H34*报价汇总表1!$C$8,2)</f>
        <v>0</v>
      </c>
      <c r="K34" s="55"/>
      <c r="L34" s="53"/>
    </row>
    <row r="35" ht="39.95" customHeight="1" spans="1:12">
      <c r="A35" s="38" t="s">
        <v>142</v>
      </c>
      <c r="B35" s="39" t="s">
        <v>143</v>
      </c>
      <c r="C35" s="40" t="s">
        <v>144</v>
      </c>
      <c r="D35" s="40" t="s">
        <v>145</v>
      </c>
      <c r="E35" s="36" t="s">
        <v>57</v>
      </c>
      <c r="F35" s="37">
        <v>50</v>
      </c>
      <c r="G35" s="42">
        <v>199.846366532</v>
      </c>
      <c r="H35" s="41">
        <f t="shared" si="0"/>
        <v>199.85</v>
      </c>
      <c r="I35" s="56">
        <f t="shared" si="1"/>
        <v>9993</v>
      </c>
      <c r="J35" s="57"/>
      <c r="K35" s="55">
        <f t="shared" si="2"/>
        <v>0</v>
      </c>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ROUND(H36*报价汇总表1!$C$8,2)</f>
        <v>0</v>
      </c>
      <c r="K36" s="55"/>
      <c r="L36" s="53"/>
    </row>
    <row r="37" ht="39.95" customHeight="1" spans="1:12">
      <c r="A37" s="38" t="s">
        <v>150</v>
      </c>
      <c r="B37" s="39" t="s">
        <v>151</v>
      </c>
      <c r="C37" s="40" t="s">
        <v>152</v>
      </c>
      <c r="D37" s="40" t="s">
        <v>153</v>
      </c>
      <c r="E37" s="36" t="s">
        <v>57</v>
      </c>
      <c r="F37" s="37">
        <v>100</v>
      </c>
      <c r="G37" s="42">
        <v>223.52</v>
      </c>
      <c r="H37" s="41">
        <f t="shared" si="0"/>
        <v>223.52</v>
      </c>
      <c r="I37" s="56">
        <f t="shared" si="1"/>
        <v>22352</v>
      </c>
      <c r="J37" s="57"/>
      <c r="K37" s="55">
        <f t="shared" si="2"/>
        <v>0</v>
      </c>
      <c r="L37" s="53"/>
    </row>
    <row r="38" ht="39.95" customHeight="1" spans="1:12">
      <c r="A38" s="38" t="s">
        <v>154</v>
      </c>
      <c r="B38" s="39" t="s">
        <v>155</v>
      </c>
      <c r="C38" s="40" t="s">
        <v>156</v>
      </c>
      <c r="D38" s="40" t="s">
        <v>153</v>
      </c>
      <c r="E38" s="36" t="s">
        <v>57</v>
      </c>
      <c r="F38" s="37">
        <v>1000</v>
      </c>
      <c r="G38" s="42">
        <v>155.66</v>
      </c>
      <c r="H38" s="41">
        <f t="shared" si="0"/>
        <v>155.66</v>
      </c>
      <c r="I38" s="56">
        <f t="shared" si="1"/>
        <v>155660</v>
      </c>
      <c r="J38" s="57"/>
      <c r="K38" s="55">
        <f t="shared" si="2"/>
        <v>0</v>
      </c>
      <c r="L38" s="53"/>
    </row>
    <row r="39" ht="39.95" customHeight="1" spans="1:12">
      <c r="A39" s="38" t="s">
        <v>157</v>
      </c>
      <c r="B39" s="39" t="s">
        <v>158</v>
      </c>
      <c r="C39" s="40" t="s">
        <v>159</v>
      </c>
      <c r="D39" s="40" t="s">
        <v>153</v>
      </c>
      <c r="E39" s="36" t="s">
        <v>57</v>
      </c>
      <c r="F39" s="37">
        <v>1000</v>
      </c>
      <c r="G39" s="42">
        <v>63.68</v>
      </c>
      <c r="H39" s="41">
        <f t="shared" si="0"/>
        <v>63.68</v>
      </c>
      <c r="I39" s="56">
        <f t="shared" si="1"/>
        <v>63680</v>
      </c>
      <c r="J39" s="57"/>
      <c r="K39" s="55">
        <f t="shared" si="2"/>
        <v>0</v>
      </c>
      <c r="L39" s="53"/>
    </row>
    <row r="40" ht="69.95" customHeight="1" spans="1:12">
      <c r="A40" s="38" t="s">
        <v>160</v>
      </c>
      <c r="B40" s="39" t="s">
        <v>161</v>
      </c>
      <c r="C40" s="40" t="s">
        <v>162</v>
      </c>
      <c r="D40" s="40" t="s">
        <v>163</v>
      </c>
      <c r="E40" s="36" t="s">
        <v>88</v>
      </c>
      <c r="F40" s="37">
        <v>100</v>
      </c>
      <c r="G40" s="42">
        <v>3.99</v>
      </c>
      <c r="H40" s="41">
        <f t="shared" si="0"/>
        <v>3.99</v>
      </c>
      <c r="I40" s="56">
        <f t="shared" si="1"/>
        <v>399</v>
      </c>
      <c r="J40" s="57"/>
      <c r="K40" s="55">
        <f t="shared" si="2"/>
        <v>0</v>
      </c>
      <c r="L40" s="53"/>
    </row>
    <row r="41" ht="39.95" customHeight="1" spans="1:12">
      <c r="A41" s="38" t="s">
        <v>164</v>
      </c>
      <c r="B41" s="39" t="s">
        <v>165</v>
      </c>
      <c r="C41" s="40" t="s">
        <v>166</v>
      </c>
      <c r="D41" s="40" t="s">
        <v>167</v>
      </c>
      <c r="E41" s="36" t="s">
        <v>168</v>
      </c>
      <c r="F41" s="37">
        <v>25</v>
      </c>
      <c r="G41" s="42">
        <v>1.7</v>
      </c>
      <c r="H41" s="41">
        <f t="shared" si="0"/>
        <v>1.7</v>
      </c>
      <c r="I41" s="56">
        <f t="shared" si="1"/>
        <v>43</v>
      </c>
      <c r="J41" s="57"/>
      <c r="K41" s="55">
        <f t="shared" si="2"/>
        <v>0</v>
      </c>
      <c r="L41" s="53"/>
    </row>
    <row r="42" ht="39.95" customHeight="1" spans="1:12">
      <c r="A42" s="38" t="s">
        <v>169</v>
      </c>
      <c r="B42" s="39" t="s">
        <v>170</v>
      </c>
      <c r="C42" s="40" t="s">
        <v>171</v>
      </c>
      <c r="D42" s="40" t="s">
        <v>167</v>
      </c>
      <c r="E42" s="36" t="s">
        <v>41</v>
      </c>
      <c r="F42" s="37">
        <v>50</v>
      </c>
      <c r="G42" s="42">
        <v>30.98</v>
      </c>
      <c r="H42" s="41">
        <f t="shared" si="0"/>
        <v>30.98</v>
      </c>
      <c r="I42" s="56">
        <f t="shared" si="1"/>
        <v>1549</v>
      </c>
      <c r="J42" s="57"/>
      <c r="K42" s="55">
        <f t="shared" si="2"/>
        <v>0</v>
      </c>
      <c r="L42" s="53"/>
    </row>
    <row r="43" ht="20.1" customHeight="1" spans="1:12">
      <c r="A43" s="38" t="s">
        <v>172</v>
      </c>
      <c r="B43" s="39" t="s">
        <v>173</v>
      </c>
      <c r="C43" s="40" t="s">
        <v>174</v>
      </c>
      <c r="D43" s="40"/>
      <c r="E43" s="36" t="s">
        <v>33</v>
      </c>
      <c r="F43" s="37"/>
      <c r="G43" s="42">
        <v>0</v>
      </c>
      <c r="H43" s="41">
        <f t="shared" si="0"/>
        <v>0</v>
      </c>
      <c r="I43" s="56">
        <f t="shared" si="1"/>
        <v>0</v>
      </c>
      <c r="J43" s="54">
        <f>ROUND(H43*报价汇总表1!$C$8,2)</f>
        <v>0</v>
      </c>
      <c r="K43" s="55"/>
      <c r="L43" s="53"/>
    </row>
    <row r="44" ht="30" customHeight="1" spans="1:12">
      <c r="A44" s="38" t="s">
        <v>175</v>
      </c>
      <c r="B44" s="39" t="s">
        <v>176</v>
      </c>
      <c r="C44" s="40" t="s">
        <v>177</v>
      </c>
      <c r="D44" s="40"/>
      <c r="E44" s="36" t="s">
        <v>33</v>
      </c>
      <c r="F44" s="37"/>
      <c r="G44" s="42">
        <v>0</v>
      </c>
      <c r="H44" s="41">
        <f t="shared" si="0"/>
        <v>0</v>
      </c>
      <c r="I44" s="56">
        <f t="shared" si="1"/>
        <v>0</v>
      </c>
      <c r="J44" s="54">
        <f>ROUND(H44*报价汇总表1!$C$8,2)</f>
        <v>0</v>
      </c>
      <c r="K44" s="55"/>
      <c r="L44" s="53"/>
    </row>
    <row r="45" ht="20.1" customHeight="1" spans="1:12">
      <c r="A45" s="38" t="s">
        <v>45</v>
      </c>
      <c r="B45" s="39" t="s">
        <v>178</v>
      </c>
      <c r="C45" s="40" t="s">
        <v>179</v>
      </c>
      <c r="D45" s="40"/>
      <c r="E45" s="36" t="s">
        <v>33</v>
      </c>
      <c r="F45" s="37"/>
      <c r="G45" s="42">
        <v>0</v>
      </c>
      <c r="H45" s="41">
        <f t="shared" si="0"/>
        <v>0</v>
      </c>
      <c r="I45" s="56">
        <f t="shared" si="1"/>
        <v>0</v>
      </c>
      <c r="J45" s="54">
        <f>ROUND(H45*报价汇总表1!$C$8,2)</f>
        <v>0</v>
      </c>
      <c r="K45" s="55"/>
      <c r="L45" s="53"/>
    </row>
    <row r="46" ht="69.95" customHeight="1" spans="1:12">
      <c r="A46" s="38" t="s">
        <v>61</v>
      </c>
      <c r="B46" s="39" t="s">
        <v>180</v>
      </c>
      <c r="C46" s="40" t="s">
        <v>181</v>
      </c>
      <c r="D46" s="40" t="s">
        <v>182</v>
      </c>
      <c r="E46" s="36" t="s">
        <v>57</v>
      </c>
      <c r="F46" s="37">
        <v>400</v>
      </c>
      <c r="G46" s="42">
        <v>21.64</v>
      </c>
      <c r="H46" s="41">
        <f t="shared" si="0"/>
        <v>21.64</v>
      </c>
      <c r="I46" s="56">
        <f t="shared" si="1"/>
        <v>8656</v>
      </c>
      <c r="J46" s="57"/>
      <c r="K46" s="55">
        <f t="shared" si="2"/>
        <v>0</v>
      </c>
      <c r="L46" s="53"/>
    </row>
    <row r="47" ht="69.95" customHeight="1" spans="1:12">
      <c r="A47" s="38" t="s">
        <v>66</v>
      </c>
      <c r="B47" s="39" t="s">
        <v>183</v>
      </c>
      <c r="C47" s="40" t="s">
        <v>184</v>
      </c>
      <c r="D47" s="40" t="s">
        <v>182</v>
      </c>
      <c r="E47" s="36" t="s">
        <v>57</v>
      </c>
      <c r="F47" s="37">
        <v>1800</v>
      </c>
      <c r="G47" s="42">
        <v>6.7</v>
      </c>
      <c r="H47" s="41">
        <f t="shared" si="0"/>
        <v>6.7</v>
      </c>
      <c r="I47" s="56">
        <f t="shared" si="1"/>
        <v>12060</v>
      </c>
      <c r="J47" s="57"/>
      <c r="K47" s="55">
        <f t="shared" si="2"/>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ROUND(H48*报价汇总表1!$C$8,2)</f>
        <v>0</v>
      </c>
      <c r="K48" s="55"/>
      <c r="L48" s="53"/>
    </row>
    <row r="49" ht="80.1" customHeight="1" spans="1:12">
      <c r="A49" s="38" t="s">
        <v>61</v>
      </c>
      <c r="B49" s="39" t="s">
        <v>187</v>
      </c>
      <c r="C49" s="40" t="s">
        <v>181</v>
      </c>
      <c r="D49" s="40" t="s">
        <v>188</v>
      </c>
      <c r="E49" s="36" t="s">
        <v>57</v>
      </c>
      <c r="F49" s="37">
        <v>50</v>
      </c>
      <c r="G49" s="42">
        <v>31.2</v>
      </c>
      <c r="H49" s="41">
        <f t="shared" si="0"/>
        <v>31.2</v>
      </c>
      <c r="I49" s="56">
        <f t="shared" si="1"/>
        <v>1560</v>
      </c>
      <c r="J49" s="57"/>
      <c r="K49" s="55">
        <f t="shared" si="2"/>
        <v>0</v>
      </c>
      <c r="L49" s="53"/>
    </row>
    <row r="50" ht="80.1" customHeight="1" spans="1:12">
      <c r="A50" s="38" t="s">
        <v>66</v>
      </c>
      <c r="B50" s="39" t="s">
        <v>189</v>
      </c>
      <c r="C50" s="40" t="s">
        <v>184</v>
      </c>
      <c r="D50" s="40" t="s">
        <v>188</v>
      </c>
      <c r="E50" s="36" t="s">
        <v>57</v>
      </c>
      <c r="F50" s="37">
        <v>800</v>
      </c>
      <c r="G50" s="42">
        <v>18.65</v>
      </c>
      <c r="H50" s="41">
        <f t="shared" si="0"/>
        <v>18.65</v>
      </c>
      <c r="I50" s="56">
        <f t="shared" si="1"/>
        <v>14920</v>
      </c>
      <c r="J50" s="57"/>
      <c r="K50" s="55">
        <f t="shared" si="2"/>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ROUND(H51*报价汇总表1!$C$8,2)</f>
        <v>0</v>
      </c>
      <c r="K51" s="55"/>
      <c r="L51" s="53"/>
    </row>
    <row r="52" ht="20.1" customHeight="1" spans="1:12">
      <c r="A52" s="38" t="s">
        <v>194</v>
      </c>
      <c r="B52" s="39" t="s">
        <v>195</v>
      </c>
      <c r="C52" s="40" t="s">
        <v>196</v>
      </c>
      <c r="D52" s="40"/>
      <c r="E52" s="36" t="s">
        <v>33</v>
      </c>
      <c r="F52" s="37"/>
      <c r="G52" s="42">
        <v>0</v>
      </c>
      <c r="H52" s="41">
        <f t="shared" si="0"/>
        <v>0</v>
      </c>
      <c r="I52" s="56">
        <f t="shared" si="1"/>
        <v>0</v>
      </c>
      <c r="J52" s="54">
        <f>ROUND(H52*报价汇总表1!$C$8,2)</f>
        <v>0</v>
      </c>
      <c r="K52" s="55"/>
      <c r="L52" s="53"/>
    </row>
    <row r="53" ht="30" customHeight="1" spans="1:12">
      <c r="A53" s="38" t="s">
        <v>45</v>
      </c>
      <c r="B53" s="39" t="s">
        <v>197</v>
      </c>
      <c r="C53" s="40" t="s">
        <v>198</v>
      </c>
      <c r="D53" s="40" t="s">
        <v>199</v>
      </c>
      <c r="E53" s="36" t="s">
        <v>200</v>
      </c>
      <c r="F53" s="37">
        <v>47716</v>
      </c>
      <c r="G53" s="42">
        <v>0.98</v>
      </c>
      <c r="H53" s="41">
        <f t="shared" si="0"/>
        <v>0.98</v>
      </c>
      <c r="I53" s="56">
        <f t="shared" si="1"/>
        <v>46762</v>
      </c>
      <c r="J53" s="57"/>
      <c r="K53" s="55">
        <f t="shared" si="2"/>
        <v>0</v>
      </c>
      <c r="L53" s="53"/>
    </row>
    <row r="54" ht="30" customHeight="1" spans="1:12">
      <c r="A54" s="38" t="s">
        <v>49</v>
      </c>
      <c r="B54" s="39" t="s">
        <v>201</v>
      </c>
      <c r="C54" s="40" t="s">
        <v>202</v>
      </c>
      <c r="D54" s="40" t="s">
        <v>199</v>
      </c>
      <c r="E54" s="36" t="s">
        <v>200</v>
      </c>
      <c r="F54" s="37">
        <v>47716</v>
      </c>
      <c r="G54" s="42">
        <v>1.37</v>
      </c>
      <c r="H54" s="41">
        <f t="shared" si="0"/>
        <v>1.37</v>
      </c>
      <c r="I54" s="56">
        <f t="shared" si="1"/>
        <v>65371</v>
      </c>
      <c r="J54" s="57"/>
      <c r="K54" s="55">
        <f t="shared" si="2"/>
        <v>0</v>
      </c>
      <c r="L54" s="53"/>
    </row>
    <row r="55" ht="20.1" customHeight="1" spans="1:12">
      <c r="A55" s="38" t="s">
        <v>203</v>
      </c>
      <c r="B55" s="39" t="s">
        <v>204</v>
      </c>
      <c r="C55" s="40" t="s">
        <v>205</v>
      </c>
      <c r="D55" s="40" t="s">
        <v>206</v>
      </c>
      <c r="E55" s="36" t="s">
        <v>57</v>
      </c>
      <c r="F55" s="37">
        <v>600</v>
      </c>
      <c r="G55" s="42">
        <v>1.5</v>
      </c>
      <c r="H55" s="41">
        <f t="shared" si="0"/>
        <v>1.5</v>
      </c>
      <c r="I55" s="56">
        <f t="shared" si="1"/>
        <v>900</v>
      </c>
      <c r="J55" s="57"/>
      <c r="K55" s="55">
        <f t="shared" si="2"/>
        <v>0</v>
      </c>
      <c r="L55" s="53"/>
    </row>
    <row r="56" ht="20.1" customHeight="1" spans="1:12">
      <c r="A56" s="38" t="s">
        <v>207</v>
      </c>
      <c r="B56" s="39" t="s">
        <v>208</v>
      </c>
      <c r="C56" s="40" t="s">
        <v>209</v>
      </c>
      <c r="D56" s="40" t="s">
        <v>210</v>
      </c>
      <c r="E56" s="36" t="s">
        <v>57</v>
      </c>
      <c r="F56" s="37">
        <v>200</v>
      </c>
      <c r="G56" s="42">
        <v>3.7</v>
      </c>
      <c r="H56" s="41">
        <f t="shared" si="0"/>
        <v>3.7</v>
      </c>
      <c r="I56" s="56">
        <f t="shared" si="1"/>
        <v>740</v>
      </c>
      <c r="J56" s="57"/>
      <c r="K56" s="55">
        <f t="shared" si="2"/>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ROUND(H57*报价汇总表1!$C$8,2)</f>
        <v>0</v>
      </c>
      <c r="K57" s="55"/>
      <c r="L57" s="53"/>
    </row>
    <row r="58" ht="60" customHeight="1" spans="1:12">
      <c r="A58" s="38" t="s">
        <v>214</v>
      </c>
      <c r="B58" s="39" t="s">
        <v>215</v>
      </c>
      <c r="C58" s="40" t="s">
        <v>216</v>
      </c>
      <c r="D58" s="40" t="s">
        <v>217</v>
      </c>
      <c r="E58" s="36" t="s">
        <v>57</v>
      </c>
      <c r="F58" s="37">
        <v>1200</v>
      </c>
      <c r="G58" s="42">
        <v>7.57</v>
      </c>
      <c r="H58" s="41">
        <f t="shared" si="0"/>
        <v>7.57</v>
      </c>
      <c r="I58" s="56">
        <f t="shared" si="1"/>
        <v>9084</v>
      </c>
      <c r="J58" s="57"/>
      <c r="K58" s="55">
        <f t="shared" si="2"/>
        <v>0</v>
      </c>
      <c r="L58" s="53"/>
    </row>
    <row r="59" ht="69.95" customHeight="1" spans="1:12">
      <c r="A59" s="38" t="s">
        <v>218</v>
      </c>
      <c r="B59" s="39" t="s">
        <v>219</v>
      </c>
      <c r="C59" s="40" t="s">
        <v>220</v>
      </c>
      <c r="D59" s="40" t="s">
        <v>221</v>
      </c>
      <c r="E59" s="36" t="s">
        <v>57</v>
      </c>
      <c r="F59" s="37">
        <v>400</v>
      </c>
      <c r="G59" s="42">
        <v>8.75</v>
      </c>
      <c r="H59" s="41">
        <f t="shared" si="0"/>
        <v>8.75</v>
      </c>
      <c r="I59" s="56">
        <f t="shared" si="1"/>
        <v>3500</v>
      </c>
      <c r="J59" s="57"/>
      <c r="K59" s="55">
        <f t="shared" si="2"/>
        <v>0</v>
      </c>
      <c r="L59" s="53"/>
    </row>
    <row r="60" ht="69.95" customHeight="1" spans="1:12">
      <c r="A60" s="38" t="s">
        <v>222</v>
      </c>
      <c r="B60" s="39" t="s">
        <v>223</v>
      </c>
      <c r="C60" s="40" t="s">
        <v>224</v>
      </c>
      <c r="D60" s="40" t="s">
        <v>225</v>
      </c>
      <c r="E60" s="36" t="s">
        <v>57</v>
      </c>
      <c r="F60" s="37">
        <v>300</v>
      </c>
      <c r="G60" s="42">
        <v>8.16</v>
      </c>
      <c r="H60" s="41">
        <f t="shared" si="0"/>
        <v>8.16</v>
      </c>
      <c r="I60" s="56">
        <f t="shared" si="1"/>
        <v>2448</v>
      </c>
      <c r="J60" s="57"/>
      <c r="K60" s="55">
        <f t="shared" si="2"/>
        <v>0</v>
      </c>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ROUND(H61*报价汇总表1!$C$8,2)</f>
        <v>0</v>
      </c>
      <c r="K61" s="55"/>
      <c r="L61" s="53"/>
    </row>
    <row r="62" ht="39.95" customHeight="1" spans="1:12">
      <c r="A62" s="38" t="s">
        <v>230</v>
      </c>
      <c r="B62" s="39" t="s">
        <v>231</v>
      </c>
      <c r="C62" s="40" t="s">
        <v>232</v>
      </c>
      <c r="D62" s="40" t="s">
        <v>233</v>
      </c>
      <c r="E62" s="36" t="s">
        <v>57</v>
      </c>
      <c r="F62" s="37">
        <v>260</v>
      </c>
      <c r="G62" s="42">
        <v>63.27</v>
      </c>
      <c r="H62" s="41">
        <f t="shared" si="0"/>
        <v>63.27</v>
      </c>
      <c r="I62" s="56">
        <f t="shared" si="1"/>
        <v>16450</v>
      </c>
      <c r="J62" s="57"/>
      <c r="K62" s="55">
        <f t="shared" si="2"/>
        <v>0</v>
      </c>
      <c r="L62" s="53"/>
    </row>
    <row r="63" ht="39.95" customHeight="1" spans="1:12">
      <c r="A63" s="38" t="s">
        <v>234</v>
      </c>
      <c r="B63" s="39" t="s">
        <v>235</v>
      </c>
      <c r="C63" s="40" t="s">
        <v>236</v>
      </c>
      <c r="D63" s="40" t="s">
        <v>233</v>
      </c>
      <c r="E63" s="36" t="s">
        <v>57</v>
      </c>
      <c r="F63" s="37">
        <v>150</v>
      </c>
      <c r="G63" s="42">
        <v>76.6</v>
      </c>
      <c r="H63" s="41">
        <f t="shared" si="0"/>
        <v>76.6</v>
      </c>
      <c r="I63" s="56">
        <f t="shared" si="1"/>
        <v>11490</v>
      </c>
      <c r="J63" s="57"/>
      <c r="K63" s="55">
        <f t="shared" si="2"/>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ROUND(H64*报价汇总表1!$C$8,2)</f>
        <v>0</v>
      </c>
      <c r="K64" s="55"/>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ROUND(H65*报价汇总表1!$C$8,2)</f>
        <v>0</v>
      </c>
      <c r="K65" s="55"/>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ROUND(H66*报价汇总表1!$C$8,2)</f>
        <v>0</v>
      </c>
      <c r="K66" s="55"/>
      <c r="L66" s="53"/>
    </row>
    <row r="67" ht="30" customHeight="1" spans="1:12">
      <c r="A67" s="38" t="s">
        <v>248</v>
      </c>
      <c r="B67" s="39" t="s">
        <v>249</v>
      </c>
      <c r="C67" s="40" t="s">
        <v>250</v>
      </c>
      <c r="D67" s="40" t="s">
        <v>247</v>
      </c>
      <c r="E67" s="36" t="s">
        <v>57</v>
      </c>
      <c r="F67" s="37">
        <v>240</v>
      </c>
      <c r="G67" s="42">
        <v>61.86</v>
      </c>
      <c r="H67" s="41">
        <f t="shared" si="0"/>
        <v>61.86</v>
      </c>
      <c r="I67" s="56">
        <f t="shared" si="1"/>
        <v>14846</v>
      </c>
      <c r="J67" s="57"/>
      <c r="K67" s="55">
        <f t="shared" si="2"/>
        <v>0</v>
      </c>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ROUND(H68*报价汇总表1!$C$8,2)</f>
        <v>0</v>
      </c>
      <c r="K68" s="55"/>
      <c r="L68" s="53"/>
    </row>
    <row r="69" ht="30" customHeight="1" spans="1:12">
      <c r="A69" s="38" t="s">
        <v>254</v>
      </c>
      <c r="B69" s="39" t="s">
        <v>255</v>
      </c>
      <c r="C69" s="40" t="s">
        <v>256</v>
      </c>
      <c r="D69" s="40" t="s">
        <v>247</v>
      </c>
      <c r="E69" s="36" t="s">
        <v>57</v>
      </c>
      <c r="F69" s="37">
        <v>270.4</v>
      </c>
      <c r="G69" s="42">
        <v>34.33</v>
      </c>
      <c r="H69" s="41">
        <f t="shared" si="0"/>
        <v>34.33</v>
      </c>
      <c r="I69" s="56">
        <f t="shared" si="1"/>
        <v>9283</v>
      </c>
      <c r="J69" s="57"/>
      <c r="K69" s="55">
        <f t="shared" si="2"/>
        <v>0</v>
      </c>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ROUND(H70*报价汇总表1!$C$8,2)</f>
        <v>0</v>
      </c>
      <c r="K70" s="55"/>
      <c r="L70" s="53"/>
    </row>
    <row r="71" ht="20.1" customHeight="1" spans="1:12">
      <c r="A71" s="38" t="s">
        <v>260</v>
      </c>
      <c r="B71" s="39" t="s">
        <v>261</v>
      </c>
      <c r="C71" s="40" t="s">
        <v>262</v>
      </c>
      <c r="D71" s="40" t="s">
        <v>263</v>
      </c>
      <c r="E71" s="36" t="s">
        <v>57</v>
      </c>
      <c r="F71" s="37">
        <v>300</v>
      </c>
      <c r="G71" s="42">
        <v>119.95</v>
      </c>
      <c r="H71" s="41">
        <f t="shared" ref="H71:H134" si="3">ROUND(G71,2)</f>
        <v>119.95</v>
      </c>
      <c r="I71" s="56">
        <f t="shared" ref="I71:I134" si="4">ROUND(F71*H71,0)</f>
        <v>35985</v>
      </c>
      <c r="J71" s="57"/>
      <c r="K71" s="55">
        <f t="shared" ref="K71:K132" si="5">ROUND(F71*J71,0)</f>
        <v>0</v>
      </c>
      <c r="L71" s="53"/>
    </row>
    <row r="72" ht="30" customHeight="1" spans="1:12">
      <c r="A72" s="38" t="s">
        <v>264</v>
      </c>
      <c r="B72" s="39" t="s">
        <v>265</v>
      </c>
      <c r="C72" s="40" t="s">
        <v>266</v>
      </c>
      <c r="D72" s="40" t="s">
        <v>263</v>
      </c>
      <c r="E72" s="36" t="s">
        <v>57</v>
      </c>
      <c r="F72" s="37">
        <v>300</v>
      </c>
      <c r="G72" s="42">
        <v>140.19</v>
      </c>
      <c r="H72" s="41">
        <f t="shared" si="3"/>
        <v>140.19</v>
      </c>
      <c r="I72" s="56">
        <f t="shared" si="4"/>
        <v>42057</v>
      </c>
      <c r="J72" s="57"/>
      <c r="K72" s="55">
        <f t="shared" si="5"/>
        <v>0</v>
      </c>
      <c r="L72" s="53"/>
    </row>
    <row r="73" ht="30" customHeight="1" spans="1:12">
      <c r="A73" s="38" t="s">
        <v>267</v>
      </c>
      <c r="B73" s="39" t="s">
        <v>268</v>
      </c>
      <c r="C73" s="40" t="s">
        <v>269</v>
      </c>
      <c r="D73" s="40" t="s">
        <v>270</v>
      </c>
      <c r="E73" s="36" t="s">
        <v>57</v>
      </c>
      <c r="F73" s="37"/>
      <c r="G73" s="42">
        <v>71</v>
      </c>
      <c r="H73" s="41">
        <f t="shared" si="3"/>
        <v>71</v>
      </c>
      <c r="I73" s="56">
        <f t="shared" si="4"/>
        <v>0</v>
      </c>
      <c r="J73" s="54">
        <f>ROUND(H73*报价汇总表1!$C$8,2)</f>
        <v>0</v>
      </c>
      <c r="K73" s="55"/>
      <c r="L73" s="53"/>
    </row>
    <row r="74" ht="20.1" customHeight="1" spans="1:12">
      <c r="A74" s="38" t="s">
        <v>271</v>
      </c>
      <c r="B74" s="39" t="s">
        <v>272</v>
      </c>
      <c r="C74" s="40" t="s">
        <v>273</v>
      </c>
      <c r="D74" s="40"/>
      <c r="E74" s="36" t="s">
        <v>33</v>
      </c>
      <c r="F74" s="37"/>
      <c r="G74" s="42">
        <v>0</v>
      </c>
      <c r="H74" s="41">
        <f t="shared" si="3"/>
        <v>0</v>
      </c>
      <c r="I74" s="56">
        <f t="shared" si="4"/>
        <v>0</v>
      </c>
      <c r="J74" s="54">
        <f>ROUND(H74*报价汇总表1!$C$8,2)</f>
        <v>0</v>
      </c>
      <c r="K74" s="55"/>
      <c r="L74" s="53"/>
    </row>
    <row r="75" ht="20.1" customHeight="1" spans="1:12">
      <c r="A75" s="38" t="s">
        <v>274</v>
      </c>
      <c r="B75" s="39" t="s">
        <v>275</v>
      </c>
      <c r="C75" s="40" t="s">
        <v>276</v>
      </c>
      <c r="D75" s="40"/>
      <c r="E75" s="36" t="s">
        <v>33</v>
      </c>
      <c r="F75" s="37"/>
      <c r="G75" s="42">
        <v>0</v>
      </c>
      <c r="H75" s="41">
        <f t="shared" si="3"/>
        <v>0</v>
      </c>
      <c r="I75" s="56">
        <f t="shared" si="4"/>
        <v>0</v>
      </c>
      <c r="J75" s="54">
        <f>ROUND(H75*报价汇总表1!$C$8,2)</f>
        <v>0</v>
      </c>
      <c r="K75" s="55"/>
      <c r="L75" s="53"/>
    </row>
    <row r="76" ht="39.95" customHeight="1" spans="1:12">
      <c r="A76" s="38" t="s">
        <v>45</v>
      </c>
      <c r="B76" s="39" t="s">
        <v>277</v>
      </c>
      <c r="C76" s="40" t="s">
        <v>278</v>
      </c>
      <c r="D76" s="40" t="s">
        <v>279</v>
      </c>
      <c r="E76" s="36" t="s">
        <v>57</v>
      </c>
      <c r="F76" s="37"/>
      <c r="G76" s="42">
        <v>102.64</v>
      </c>
      <c r="H76" s="41">
        <f t="shared" si="3"/>
        <v>102.64</v>
      </c>
      <c r="I76" s="56">
        <f t="shared" si="4"/>
        <v>0</v>
      </c>
      <c r="J76" s="54">
        <f>ROUND(H76*报价汇总表1!$C$8,2)</f>
        <v>0</v>
      </c>
      <c r="K76" s="55"/>
      <c r="L76" s="53"/>
    </row>
    <row r="77" ht="30" customHeight="1" spans="1:12">
      <c r="A77" s="38" t="s">
        <v>49</v>
      </c>
      <c r="B77" s="39" t="s">
        <v>280</v>
      </c>
      <c r="C77" s="40" t="s">
        <v>281</v>
      </c>
      <c r="D77" s="40" t="s">
        <v>282</v>
      </c>
      <c r="E77" s="36" t="s">
        <v>57</v>
      </c>
      <c r="F77" s="37"/>
      <c r="G77" s="42">
        <v>189.02</v>
      </c>
      <c r="H77" s="41">
        <f t="shared" si="3"/>
        <v>189.02</v>
      </c>
      <c r="I77" s="56">
        <f t="shared" si="4"/>
        <v>0</v>
      </c>
      <c r="J77" s="54">
        <f>ROUND(H77*报价汇总表1!$C$8,2)</f>
        <v>0</v>
      </c>
      <c r="K77" s="55"/>
      <c r="L77" s="53"/>
    </row>
    <row r="78" ht="30" customHeight="1" spans="1:12">
      <c r="A78" s="38" t="s">
        <v>190</v>
      </c>
      <c r="B78" s="39" t="s">
        <v>283</v>
      </c>
      <c r="C78" s="40" t="s">
        <v>284</v>
      </c>
      <c r="D78" s="40" t="s">
        <v>282</v>
      </c>
      <c r="E78" s="36" t="s">
        <v>57</v>
      </c>
      <c r="F78" s="37">
        <v>60</v>
      </c>
      <c r="G78" s="42">
        <v>120.7</v>
      </c>
      <c r="H78" s="41">
        <f t="shared" si="3"/>
        <v>120.7</v>
      </c>
      <c r="I78" s="56">
        <f t="shared" si="4"/>
        <v>7242</v>
      </c>
      <c r="J78" s="57"/>
      <c r="K78" s="55">
        <f t="shared" si="5"/>
        <v>0</v>
      </c>
      <c r="L78" s="53"/>
    </row>
    <row r="79" ht="39.95" customHeight="1" spans="1:12">
      <c r="A79" s="38" t="s">
        <v>285</v>
      </c>
      <c r="B79" s="39" t="s">
        <v>286</v>
      </c>
      <c r="C79" s="40" t="s">
        <v>287</v>
      </c>
      <c r="D79" s="40" t="s">
        <v>288</v>
      </c>
      <c r="E79" s="36" t="s">
        <v>57</v>
      </c>
      <c r="F79" s="37"/>
      <c r="G79" s="42">
        <v>75.83</v>
      </c>
      <c r="H79" s="41">
        <f t="shared" si="3"/>
        <v>75.83</v>
      </c>
      <c r="I79" s="56">
        <f t="shared" si="4"/>
        <v>0</v>
      </c>
      <c r="J79" s="54">
        <f>ROUND(H79*报价汇总表1!$C$8,2)</f>
        <v>0</v>
      </c>
      <c r="K79" s="55"/>
      <c r="L79" s="53"/>
    </row>
    <row r="80" ht="60" customHeight="1" spans="1:12">
      <c r="A80" s="38" t="s">
        <v>289</v>
      </c>
      <c r="B80" s="39" t="s">
        <v>290</v>
      </c>
      <c r="C80" s="40" t="s">
        <v>291</v>
      </c>
      <c r="D80" s="40" t="s">
        <v>292</v>
      </c>
      <c r="E80" s="36" t="s">
        <v>41</v>
      </c>
      <c r="F80" s="37"/>
      <c r="G80" s="42">
        <v>11.07</v>
      </c>
      <c r="H80" s="41">
        <f t="shared" si="3"/>
        <v>11.07</v>
      </c>
      <c r="I80" s="56">
        <f t="shared" si="4"/>
        <v>0</v>
      </c>
      <c r="J80" s="54">
        <f>ROUND(H80*报价汇总表1!$C$8,2)</f>
        <v>0</v>
      </c>
      <c r="K80" s="55"/>
      <c r="L80" s="53"/>
    </row>
    <row r="81" ht="20.1" customHeight="1" spans="1:12">
      <c r="A81" s="38" t="s">
        <v>293</v>
      </c>
      <c r="B81" s="39" t="s">
        <v>294</v>
      </c>
      <c r="C81" s="40" t="s">
        <v>295</v>
      </c>
      <c r="D81" s="40"/>
      <c r="E81" s="36" t="s">
        <v>33</v>
      </c>
      <c r="F81" s="37"/>
      <c r="G81" s="42">
        <v>0</v>
      </c>
      <c r="H81" s="41">
        <f t="shared" si="3"/>
        <v>0</v>
      </c>
      <c r="I81" s="56">
        <f t="shared" si="4"/>
        <v>0</v>
      </c>
      <c r="J81" s="54">
        <f>ROUND(H81*报价汇总表1!$C$8,2)</f>
        <v>0</v>
      </c>
      <c r="K81" s="55"/>
      <c r="L81" s="53"/>
    </row>
    <row r="82" ht="30" customHeight="1" spans="1:12">
      <c r="A82" s="38" t="s">
        <v>45</v>
      </c>
      <c r="B82" s="39" t="s">
        <v>296</v>
      </c>
      <c r="C82" s="40" t="s">
        <v>297</v>
      </c>
      <c r="D82" s="40" t="s">
        <v>298</v>
      </c>
      <c r="E82" s="36" t="s">
        <v>299</v>
      </c>
      <c r="F82" s="37"/>
      <c r="G82" s="42">
        <v>490.6</v>
      </c>
      <c r="H82" s="41">
        <f t="shared" si="3"/>
        <v>490.6</v>
      </c>
      <c r="I82" s="56">
        <f t="shared" si="4"/>
        <v>0</v>
      </c>
      <c r="J82" s="54">
        <f>ROUND(H82*报价汇总表1!$C$8,2)</f>
        <v>0</v>
      </c>
      <c r="K82" s="55"/>
      <c r="L82" s="53"/>
    </row>
    <row r="83" ht="50.1" customHeight="1" spans="1:12">
      <c r="A83" s="38" t="s">
        <v>49</v>
      </c>
      <c r="B83" s="39" t="s">
        <v>300</v>
      </c>
      <c r="C83" s="40" t="s">
        <v>301</v>
      </c>
      <c r="D83" s="40" t="s">
        <v>298</v>
      </c>
      <c r="E83" s="36" t="s">
        <v>299</v>
      </c>
      <c r="F83" s="37"/>
      <c r="G83" s="42">
        <v>649.78</v>
      </c>
      <c r="H83" s="41">
        <f t="shared" si="3"/>
        <v>649.78</v>
      </c>
      <c r="I83" s="56">
        <f t="shared" si="4"/>
        <v>0</v>
      </c>
      <c r="J83" s="54">
        <f>ROUND(H83*报价汇总表1!$C$8,2)</f>
        <v>0</v>
      </c>
      <c r="K83" s="55"/>
      <c r="L83" s="53"/>
    </row>
    <row r="84" ht="20.1" customHeight="1" spans="1:12">
      <c r="A84" s="38" t="s">
        <v>190</v>
      </c>
      <c r="B84" s="39" t="s">
        <v>302</v>
      </c>
      <c r="C84" s="40" t="s">
        <v>303</v>
      </c>
      <c r="D84" s="40"/>
      <c r="E84" s="36" t="s">
        <v>57</v>
      </c>
      <c r="F84" s="37"/>
      <c r="G84" s="42">
        <v>1443.9</v>
      </c>
      <c r="H84" s="41">
        <f t="shared" si="3"/>
        <v>1443.9</v>
      </c>
      <c r="I84" s="56">
        <f t="shared" si="4"/>
        <v>0</v>
      </c>
      <c r="J84" s="54">
        <f>ROUND(H84*报价汇总表1!$C$8,2)</f>
        <v>0</v>
      </c>
      <c r="K84" s="55"/>
      <c r="L84" s="53"/>
    </row>
    <row r="85" ht="30" customHeight="1" spans="1:12">
      <c r="A85" s="38" t="s">
        <v>304</v>
      </c>
      <c r="B85" s="39" t="s">
        <v>305</v>
      </c>
      <c r="C85" s="40" t="s">
        <v>306</v>
      </c>
      <c r="D85" s="40" t="s">
        <v>298</v>
      </c>
      <c r="E85" s="36" t="s">
        <v>299</v>
      </c>
      <c r="F85" s="37"/>
      <c r="G85" s="42">
        <v>400.8</v>
      </c>
      <c r="H85" s="41">
        <f t="shared" si="3"/>
        <v>400.8</v>
      </c>
      <c r="I85" s="56">
        <f t="shared" si="4"/>
        <v>0</v>
      </c>
      <c r="J85" s="54">
        <f>ROUND(H85*报价汇总表1!$C$8,2)</f>
        <v>0</v>
      </c>
      <c r="K85" s="55"/>
      <c r="L85" s="53"/>
    </row>
    <row r="86" ht="30" customHeight="1" spans="1:12">
      <c r="A86" s="38" t="s">
        <v>307</v>
      </c>
      <c r="B86" s="39" t="s">
        <v>308</v>
      </c>
      <c r="C86" s="40" t="s">
        <v>309</v>
      </c>
      <c r="D86" s="40" t="s">
        <v>298</v>
      </c>
      <c r="E86" s="36" t="s">
        <v>299</v>
      </c>
      <c r="F86" s="37"/>
      <c r="G86" s="42">
        <v>433.3</v>
      </c>
      <c r="H86" s="41">
        <f t="shared" si="3"/>
        <v>433.3</v>
      </c>
      <c r="I86" s="56">
        <f t="shared" si="4"/>
        <v>0</v>
      </c>
      <c r="J86" s="54">
        <f>ROUND(H86*报价汇总表1!$C$8,2)</f>
        <v>0</v>
      </c>
      <c r="K86" s="55"/>
      <c r="L86" s="53"/>
    </row>
    <row r="87" ht="30" customHeight="1" spans="1:12">
      <c r="A87" s="38" t="s">
        <v>310</v>
      </c>
      <c r="B87" s="39" t="s">
        <v>311</v>
      </c>
      <c r="C87" s="40" t="s">
        <v>312</v>
      </c>
      <c r="D87" s="40" t="s">
        <v>298</v>
      </c>
      <c r="E87" s="36" t="s">
        <v>299</v>
      </c>
      <c r="F87" s="37"/>
      <c r="G87" s="42">
        <v>466.9</v>
      </c>
      <c r="H87" s="41">
        <f t="shared" si="3"/>
        <v>466.9</v>
      </c>
      <c r="I87" s="56">
        <f t="shared" si="4"/>
        <v>0</v>
      </c>
      <c r="J87" s="54">
        <f>ROUND(H87*报价汇总表1!$C$8,2)</f>
        <v>0</v>
      </c>
      <c r="K87" s="55"/>
      <c r="L87" s="53"/>
    </row>
    <row r="88" ht="20.1" customHeight="1" spans="1:12">
      <c r="A88" s="38" t="s">
        <v>313</v>
      </c>
      <c r="B88" s="39" t="s">
        <v>305</v>
      </c>
      <c r="C88" s="40" t="s">
        <v>314</v>
      </c>
      <c r="D88" s="40"/>
      <c r="E88" s="36" t="s">
        <v>33</v>
      </c>
      <c r="F88" s="37"/>
      <c r="G88" s="42">
        <v>0</v>
      </c>
      <c r="H88" s="41">
        <f t="shared" si="3"/>
        <v>0</v>
      </c>
      <c r="I88" s="56">
        <f t="shared" si="4"/>
        <v>0</v>
      </c>
      <c r="J88" s="54">
        <f>ROUND(H88*报价汇总表1!$C$8,2)</f>
        <v>0</v>
      </c>
      <c r="K88" s="55"/>
      <c r="L88" s="53"/>
    </row>
    <row r="89" ht="20.1" customHeight="1" spans="1:12">
      <c r="A89" s="38" t="s">
        <v>45</v>
      </c>
      <c r="B89" s="39" t="s">
        <v>315</v>
      </c>
      <c r="C89" s="40" t="s">
        <v>316</v>
      </c>
      <c r="D89" s="40"/>
      <c r="E89" s="36" t="s">
        <v>33</v>
      </c>
      <c r="F89" s="37"/>
      <c r="G89" s="42">
        <v>0</v>
      </c>
      <c r="H89" s="41">
        <f t="shared" si="3"/>
        <v>0</v>
      </c>
      <c r="I89" s="56">
        <f t="shared" si="4"/>
        <v>0</v>
      </c>
      <c r="J89" s="54">
        <f>ROUND(H89*报价汇总表1!$C$8,2)</f>
        <v>0</v>
      </c>
      <c r="K89" s="55"/>
      <c r="L89" s="53"/>
    </row>
    <row r="90" ht="50.1" customHeight="1" spans="1:12">
      <c r="A90" s="38" t="s">
        <v>61</v>
      </c>
      <c r="B90" s="39" t="s">
        <v>317</v>
      </c>
      <c r="C90" s="40" t="s">
        <v>318</v>
      </c>
      <c r="D90" s="40" t="s">
        <v>319</v>
      </c>
      <c r="E90" s="36" t="s">
        <v>299</v>
      </c>
      <c r="F90" s="37">
        <v>3.5</v>
      </c>
      <c r="G90" s="42">
        <v>434.62</v>
      </c>
      <c r="H90" s="41">
        <f t="shared" si="3"/>
        <v>434.62</v>
      </c>
      <c r="I90" s="56">
        <f t="shared" si="4"/>
        <v>1521</v>
      </c>
      <c r="J90" s="57"/>
      <c r="K90" s="55">
        <f t="shared" si="5"/>
        <v>0</v>
      </c>
      <c r="L90" s="53"/>
    </row>
    <row r="91" ht="50.1" customHeight="1" spans="1:12">
      <c r="A91" s="38" t="s">
        <v>66</v>
      </c>
      <c r="B91" s="39" t="s">
        <v>320</v>
      </c>
      <c r="C91" s="40" t="s">
        <v>321</v>
      </c>
      <c r="D91" s="40" t="s">
        <v>322</v>
      </c>
      <c r="E91" s="36" t="s">
        <v>299</v>
      </c>
      <c r="F91" s="37">
        <v>7</v>
      </c>
      <c r="G91" s="42">
        <v>449.34</v>
      </c>
      <c r="H91" s="41">
        <f t="shared" si="3"/>
        <v>449.34</v>
      </c>
      <c r="I91" s="56">
        <f t="shared" si="4"/>
        <v>3145</v>
      </c>
      <c r="J91" s="57"/>
      <c r="K91" s="55">
        <f t="shared" si="5"/>
        <v>0</v>
      </c>
      <c r="L91" s="53"/>
    </row>
    <row r="92" ht="39.95" customHeight="1" spans="1:12">
      <c r="A92" s="38" t="s">
        <v>323</v>
      </c>
      <c r="B92" s="39" t="s">
        <v>324</v>
      </c>
      <c r="C92" s="40" t="s">
        <v>325</v>
      </c>
      <c r="D92" s="40" t="s">
        <v>326</v>
      </c>
      <c r="E92" s="36" t="s">
        <v>57</v>
      </c>
      <c r="F92" s="37"/>
      <c r="G92" s="42">
        <v>483.7</v>
      </c>
      <c r="H92" s="41">
        <f t="shared" si="3"/>
        <v>483.7</v>
      </c>
      <c r="I92" s="56">
        <f t="shared" si="4"/>
        <v>0</v>
      </c>
      <c r="J92" s="54">
        <f>ROUND(H92*报价汇总表1!$C$8,2)</f>
        <v>0</v>
      </c>
      <c r="K92" s="55"/>
      <c r="L92" s="53"/>
    </row>
    <row r="93" ht="39.95" customHeight="1" spans="1:12">
      <c r="A93" s="38" t="s">
        <v>327</v>
      </c>
      <c r="B93" s="39" t="s">
        <v>328</v>
      </c>
      <c r="C93" s="40" t="s">
        <v>329</v>
      </c>
      <c r="D93" s="40" t="s">
        <v>326</v>
      </c>
      <c r="E93" s="36" t="s">
        <v>57</v>
      </c>
      <c r="F93" s="37"/>
      <c r="G93" s="42">
        <v>436.57</v>
      </c>
      <c r="H93" s="41">
        <f t="shared" si="3"/>
        <v>436.57</v>
      </c>
      <c r="I93" s="56">
        <f t="shared" si="4"/>
        <v>0</v>
      </c>
      <c r="J93" s="54">
        <f>ROUND(H93*报价汇总表1!$C$8,2)</f>
        <v>0</v>
      </c>
      <c r="K93" s="55"/>
      <c r="L93" s="53"/>
    </row>
    <row r="94" ht="60" customHeight="1" spans="1:12">
      <c r="A94" s="38" t="s">
        <v>49</v>
      </c>
      <c r="B94" s="39" t="s">
        <v>330</v>
      </c>
      <c r="C94" s="40" t="s">
        <v>331</v>
      </c>
      <c r="D94" s="40" t="s">
        <v>332</v>
      </c>
      <c r="E94" s="36" t="s">
        <v>41</v>
      </c>
      <c r="F94" s="37">
        <v>84.36</v>
      </c>
      <c r="G94" s="42">
        <v>7.5</v>
      </c>
      <c r="H94" s="41">
        <f t="shared" si="3"/>
        <v>7.5</v>
      </c>
      <c r="I94" s="56">
        <f t="shared" si="4"/>
        <v>633</v>
      </c>
      <c r="J94" s="57"/>
      <c r="K94" s="55">
        <f t="shared" si="5"/>
        <v>0</v>
      </c>
      <c r="L94" s="53"/>
    </row>
    <row r="95" ht="60" customHeight="1" spans="1:12">
      <c r="A95" s="38" t="s">
        <v>190</v>
      </c>
      <c r="B95" s="39" t="s">
        <v>333</v>
      </c>
      <c r="C95" s="40" t="s">
        <v>334</v>
      </c>
      <c r="D95" s="40" t="s">
        <v>332</v>
      </c>
      <c r="E95" s="36" t="s">
        <v>41</v>
      </c>
      <c r="F95" s="37"/>
      <c r="G95" s="42">
        <v>11.42</v>
      </c>
      <c r="H95" s="41">
        <f t="shared" si="3"/>
        <v>11.42</v>
      </c>
      <c r="I95" s="56">
        <f t="shared" si="4"/>
        <v>0</v>
      </c>
      <c r="J95" s="54">
        <f>ROUND(H95*报价汇总表1!$C$8,2)</f>
        <v>0</v>
      </c>
      <c r="K95" s="55"/>
      <c r="L95" s="53"/>
    </row>
    <row r="96" ht="60" customHeight="1" spans="1:12">
      <c r="A96" s="38" t="s">
        <v>285</v>
      </c>
      <c r="B96" s="39" t="s">
        <v>335</v>
      </c>
      <c r="C96" s="40" t="s">
        <v>336</v>
      </c>
      <c r="D96" s="40" t="s">
        <v>332</v>
      </c>
      <c r="E96" s="36" t="s">
        <v>41</v>
      </c>
      <c r="F96" s="37"/>
      <c r="G96" s="42">
        <v>28.6</v>
      </c>
      <c r="H96" s="41">
        <f t="shared" si="3"/>
        <v>28.6</v>
      </c>
      <c r="I96" s="56">
        <f t="shared" si="4"/>
        <v>0</v>
      </c>
      <c r="J96" s="54">
        <f>ROUND(H96*报价汇总表1!$C$8,2)</f>
        <v>0</v>
      </c>
      <c r="K96" s="55"/>
      <c r="L96" s="53"/>
    </row>
    <row r="97" ht="39.95" customHeight="1" spans="1:12">
      <c r="A97" s="38" t="s">
        <v>337</v>
      </c>
      <c r="B97" s="39" t="s">
        <v>308</v>
      </c>
      <c r="C97" s="40" t="s">
        <v>338</v>
      </c>
      <c r="D97" s="40" t="s">
        <v>339</v>
      </c>
      <c r="E97" s="36" t="s">
        <v>88</v>
      </c>
      <c r="F97" s="37"/>
      <c r="G97" s="42">
        <v>60.7287982424</v>
      </c>
      <c r="H97" s="41">
        <f t="shared" si="3"/>
        <v>60.73</v>
      </c>
      <c r="I97" s="56">
        <f t="shared" si="4"/>
        <v>0</v>
      </c>
      <c r="J97" s="54">
        <f>ROUND(H97*报价汇总表1!$C$8,2)</f>
        <v>0</v>
      </c>
      <c r="K97" s="55"/>
      <c r="L97" s="53" t="s">
        <v>340</v>
      </c>
    </row>
    <row r="98" ht="39.95" customHeight="1" spans="1:12">
      <c r="A98" s="38" t="s">
        <v>341</v>
      </c>
      <c r="B98" s="39" t="s">
        <v>311</v>
      </c>
      <c r="C98" s="40" t="s">
        <v>342</v>
      </c>
      <c r="D98" s="40" t="s">
        <v>339</v>
      </c>
      <c r="E98" s="36" t="s">
        <v>88</v>
      </c>
      <c r="F98" s="37"/>
      <c r="G98" s="42">
        <v>60.728490848</v>
      </c>
      <c r="H98" s="41">
        <f t="shared" si="3"/>
        <v>60.73</v>
      </c>
      <c r="I98" s="56">
        <f t="shared" si="4"/>
        <v>0</v>
      </c>
      <c r="J98" s="54">
        <f>ROUND(H98*报价汇总表1!$C$8,2)</f>
        <v>0</v>
      </c>
      <c r="K98" s="55"/>
      <c r="L98" s="53" t="s">
        <v>340</v>
      </c>
    </row>
    <row r="99" ht="39.95" customHeight="1" spans="1:12">
      <c r="A99" s="38" t="s">
        <v>343</v>
      </c>
      <c r="B99" s="39" t="s">
        <v>344</v>
      </c>
      <c r="C99" s="40" t="s">
        <v>345</v>
      </c>
      <c r="D99" s="40" t="s">
        <v>339</v>
      </c>
      <c r="E99" s="36" t="s">
        <v>88</v>
      </c>
      <c r="F99" s="37"/>
      <c r="G99" s="42">
        <v>60.728536796</v>
      </c>
      <c r="H99" s="41">
        <f t="shared" si="3"/>
        <v>60.73</v>
      </c>
      <c r="I99" s="56">
        <f t="shared" si="4"/>
        <v>0</v>
      </c>
      <c r="J99" s="54">
        <f>ROUND(H99*报价汇总表1!$C$8,2)</f>
        <v>0</v>
      </c>
      <c r="K99" s="55"/>
      <c r="L99" s="53" t="s">
        <v>340</v>
      </c>
    </row>
    <row r="100" ht="39.95" customHeight="1" spans="1:12">
      <c r="A100" s="38" t="s">
        <v>346</v>
      </c>
      <c r="B100" s="39" t="s">
        <v>347</v>
      </c>
      <c r="C100" s="40" t="s">
        <v>348</v>
      </c>
      <c r="D100" s="40" t="s">
        <v>339</v>
      </c>
      <c r="E100" s="36" t="s">
        <v>88</v>
      </c>
      <c r="F100" s="37"/>
      <c r="G100" s="42">
        <v>60.728570624</v>
      </c>
      <c r="H100" s="41">
        <f t="shared" si="3"/>
        <v>60.73</v>
      </c>
      <c r="I100" s="56">
        <f t="shared" si="4"/>
        <v>0</v>
      </c>
      <c r="J100" s="54">
        <f>ROUND(H100*报价汇总表1!$C$8,2)</f>
        <v>0</v>
      </c>
      <c r="K100" s="55"/>
      <c r="L100" s="53" t="s">
        <v>340</v>
      </c>
    </row>
    <row r="101" ht="20.1" customHeight="1" spans="1:12">
      <c r="A101" s="38" t="s">
        <v>349</v>
      </c>
      <c r="B101" s="39" t="s">
        <v>350</v>
      </c>
      <c r="C101" s="40" t="s">
        <v>351</v>
      </c>
      <c r="D101" s="40"/>
      <c r="E101" s="36" t="s">
        <v>33</v>
      </c>
      <c r="F101" s="37"/>
      <c r="G101" s="42">
        <v>0</v>
      </c>
      <c r="H101" s="41">
        <f t="shared" si="3"/>
        <v>0</v>
      </c>
      <c r="I101" s="56">
        <f t="shared" si="4"/>
        <v>0</v>
      </c>
      <c r="J101" s="54">
        <f>ROUND(H101*报价汇总表1!$C$8,2)</f>
        <v>0</v>
      </c>
      <c r="K101" s="55"/>
      <c r="L101" s="53"/>
    </row>
    <row r="102" ht="20.1" customHeight="1" spans="1:12">
      <c r="A102" s="38" t="s">
        <v>352</v>
      </c>
      <c r="B102" s="39" t="s">
        <v>353</v>
      </c>
      <c r="C102" s="40" t="s">
        <v>354</v>
      </c>
      <c r="D102" s="40"/>
      <c r="E102" s="36" t="s">
        <v>33</v>
      </c>
      <c r="F102" s="37"/>
      <c r="G102" s="42">
        <v>0</v>
      </c>
      <c r="H102" s="41">
        <f t="shared" si="3"/>
        <v>0</v>
      </c>
      <c r="I102" s="56">
        <f t="shared" si="4"/>
        <v>0</v>
      </c>
      <c r="J102" s="54">
        <f>ROUND(H102*报价汇总表1!$C$8,2)</f>
        <v>0</v>
      </c>
      <c r="K102" s="55"/>
      <c r="L102" s="53"/>
    </row>
    <row r="103" ht="20.1" customHeight="1" spans="1:12">
      <c r="A103" s="38" t="s">
        <v>45</v>
      </c>
      <c r="B103" s="39" t="s">
        <v>355</v>
      </c>
      <c r="C103" s="40" t="s">
        <v>356</v>
      </c>
      <c r="D103" s="40" t="s">
        <v>357</v>
      </c>
      <c r="E103" s="36" t="s">
        <v>57</v>
      </c>
      <c r="F103" s="37"/>
      <c r="G103" s="42">
        <v>22.02</v>
      </c>
      <c r="H103" s="41">
        <f t="shared" si="3"/>
        <v>22.02</v>
      </c>
      <c r="I103" s="56">
        <f t="shared" si="4"/>
        <v>0</v>
      </c>
      <c r="J103" s="54">
        <f>ROUND(H103*报价汇总表1!$C$8,2)</f>
        <v>0</v>
      </c>
      <c r="K103" s="55"/>
      <c r="L103" s="53"/>
    </row>
    <row r="104" ht="30" customHeight="1" spans="1:12">
      <c r="A104" s="38" t="s">
        <v>49</v>
      </c>
      <c r="B104" s="39" t="s">
        <v>358</v>
      </c>
      <c r="C104" s="40" t="s">
        <v>359</v>
      </c>
      <c r="D104" s="40"/>
      <c r="E104" s="36" t="s">
        <v>33</v>
      </c>
      <c r="F104" s="37"/>
      <c r="G104" s="42">
        <v>0</v>
      </c>
      <c r="H104" s="41">
        <f t="shared" si="3"/>
        <v>0</v>
      </c>
      <c r="I104" s="56">
        <f t="shared" si="4"/>
        <v>0</v>
      </c>
      <c r="J104" s="54">
        <f>ROUND(H104*报价汇总表1!$C$8,2)</f>
        <v>0</v>
      </c>
      <c r="K104" s="55"/>
      <c r="L104" s="53"/>
    </row>
    <row r="105" ht="69.95" customHeight="1" spans="1:12">
      <c r="A105" s="38" t="s">
        <v>61</v>
      </c>
      <c r="B105" s="39" t="s">
        <v>360</v>
      </c>
      <c r="C105" s="40" t="s">
        <v>361</v>
      </c>
      <c r="D105" s="40" t="s">
        <v>362</v>
      </c>
      <c r="E105" s="36" t="s">
        <v>57</v>
      </c>
      <c r="F105" s="37">
        <v>400</v>
      </c>
      <c r="G105" s="42">
        <v>350.34</v>
      </c>
      <c r="H105" s="41">
        <f t="shared" si="3"/>
        <v>350.34</v>
      </c>
      <c r="I105" s="56">
        <f t="shared" si="4"/>
        <v>140136</v>
      </c>
      <c r="J105" s="57"/>
      <c r="K105" s="55">
        <f t="shared" si="5"/>
        <v>0</v>
      </c>
      <c r="L105" s="53"/>
    </row>
    <row r="106" ht="69.95" customHeight="1" spans="1:12">
      <c r="A106" s="38" t="s">
        <v>66</v>
      </c>
      <c r="B106" s="39" t="s">
        <v>363</v>
      </c>
      <c r="C106" s="40" t="s">
        <v>364</v>
      </c>
      <c r="D106" s="40" t="s">
        <v>362</v>
      </c>
      <c r="E106" s="36" t="s">
        <v>57</v>
      </c>
      <c r="F106" s="37"/>
      <c r="G106" s="42">
        <v>355.66</v>
      </c>
      <c r="H106" s="41">
        <f t="shared" si="3"/>
        <v>355.66</v>
      </c>
      <c r="I106" s="56">
        <f t="shared" si="4"/>
        <v>0</v>
      </c>
      <c r="J106" s="54">
        <f>ROUND(H106*报价汇总表1!$C$8,2)</f>
        <v>0</v>
      </c>
      <c r="K106" s="55"/>
      <c r="L106" s="53"/>
    </row>
    <row r="107" ht="20.1" customHeight="1" spans="1:12">
      <c r="A107" s="38" t="s">
        <v>190</v>
      </c>
      <c r="B107" s="39" t="s">
        <v>365</v>
      </c>
      <c r="C107" s="40" t="s">
        <v>366</v>
      </c>
      <c r="D107" s="40"/>
      <c r="E107" s="36" t="s">
        <v>33</v>
      </c>
      <c r="F107" s="37"/>
      <c r="G107" s="42">
        <v>0</v>
      </c>
      <c r="H107" s="41">
        <f t="shared" si="3"/>
        <v>0</v>
      </c>
      <c r="I107" s="56">
        <f t="shared" si="4"/>
        <v>0</v>
      </c>
      <c r="J107" s="54">
        <f>ROUND(H107*报价汇总表1!$C$8,2)</f>
        <v>0</v>
      </c>
      <c r="K107" s="55"/>
      <c r="L107" s="53"/>
    </row>
    <row r="108" ht="50.1" customHeight="1" spans="1:12">
      <c r="A108" s="38" t="s">
        <v>61</v>
      </c>
      <c r="B108" s="39" t="s">
        <v>367</v>
      </c>
      <c r="C108" s="40" t="s">
        <v>368</v>
      </c>
      <c r="D108" s="40" t="s">
        <v>369</v>
      </c>
      <c r="E108" s="36" t="s">
        <v>57</v>
      </c>
      <c r="F108" s="37">
        <v>300</v>
      </c>
      <c r="G108" s="42">
        <v>246.555466412</v>
      </c>
      <c r="H108" s="41">
        <f t="shared" si="3"/>
        <v>246.56</v>
      </c>
      <c r="I108" s="56">
        <f t="shared" si="4"/>
        <v>73968</v>
      </c>
      <c r="J108" s="57"/>
      <c r="K108" s="55">
        <f t="shared" si="5"/>
        <v>0</v>
      </c>
      <c r="L108" s="53" t="s">
        <v>117</v>
      </c>
    </row>
    <row r="109" ht="50.1" customHeight="1" spans="1:12">
      <c r="A109" s="38" t="s">
        <v>66</v>
      </c>
      <c r="B109" s="39" t="s">
        <v>370</v>
      </c>
      <c r="C109" s="40" t="s">
        <v>371</v>
      </c>
      <c r="D109" s="40" t="s">
        <v>369</v>
      </c>
      <c r="E109" s="36" t="s">
        <v>57</v>
      </c>
      <c r="F109" s="37">
        <v>300</v>
      </c>
      <c r="G109" s="42">
        <v>245.161431532</v>
      </c>
      <c r="H109" s="41">
        <f t="shared" si="3"/>
        <v>245.16</v>
      </c>
      <c r="I109" s="56">
        <f t="shared" si="4"/>
        <v>73548</v>
      </c>
      <c r="J109" s="57"/>
      <c r="K109" s="55">
        <f t="shared" si="5"/>
        <v>0</v>
      </c>
      <c r="L109" s="53" t="s">
        <v>113</v>
      </c>
    </row>
    <row r="110" ht="50.1" customHeight="1" spans="1:12">
      <c r="A110" s="38" t="s">
        <v>372</v>
      </c>
      <c r="B110" s="39" t="s">
        <v>373</v>
      </c>
      <c r="C110" s="40" t="s">
        <v>374</v>
      </c>
      <c r="D110" s="40" t="s">
        <v>369</v>
      </c>
      <c r="E110" s="36" t="s">
        <v>57</v>
      </c>
      <c r="F110" s="37"/>
      <c r="G110" s="42">
        <v>247.549022564</v>
      </c>
      <c r="H110" s="41">
        <f t="shared" si="3"/>
        <v>247.55</v>
      </c>
      <c r="I110" s="56">
        <f t="shared" si="4"/>
        <v>0</v>
      </c>
      <c r="J110" s="54">
        <f>ROUND(H110*报价汇总表1!$C$8,2)</f>
        <v>0</v>
      </c>
      <c r="K110" s="55"/>
      <c r="L110" s="53" t="s">
        <v>375</v>
      </c>
    </row>
    <row r="111" ht="30" customHeight="1" spans="1:12">
      <c r="A111" s="38" t="s">
        <v>376</v>
      </c>
      <c r="B111" s="39" t="s">
        <v>377</v>
      </c>
      <c r="C111" s="40" t="s">
        <v>378</v>
      </c>
      <c r="D111" s="40" t="s">
        <v>379</v>
      </c>
      <c r="E111" s="36" t="s">
        <v>168</v>
      </c>
      <c r="F111" s="37"/>
      <c r="G111" s="42">
        <v>0.86129161</v>
      </c>
      <c r="H111" s="41">
        <f t="shared" si="3"/>
        <v>0.86</v>
      </c>
      <c r="I111" s="56">
        <f t="shared" si="4"/>
        <v>0</v>
      </c>
      <c r="J111" s="54">
        <f>ROUND(H111*报价汇总表1!$C$8,2)</f>
        <v>0</v>
      </c>
      <c r="K111" s="55"/>
      <c r="L111" s="53" t="s">
        <v>380</v>
      </c>
    </row>
    <row r="112" ht="50.1" customHeight="1" spans="1:12">
      <c r="A112" s="38" t="s">
        <v>381</v>
      </c>
      <c r="B112" s="39" t="s">
        <v>382</v>
      </c>
      <c r="C112" s="40" t="s">
        <v>383</v>
      </c>
      <c r="D112" s="40" t="s">
        <v>369</v>
      </c>
      <c r="E112" s="36" t="s">
        <v>57</v>
      </c>
      <c r="F112" s="37"/>
      <c r="G112" s="42">
        <v>245.1601993552</v>
      </c>
      <c r="H112" s="41">
        <f t="shared" si="3"/>
        <v>245.16</v>
      </c>
      <c r="I112" s="56">
        <f t="shared" si="4"/>
        <v>0</v>
      </c>
      <c r="J112" s="54">
        <f>ROUND(H112*报价汇总表1!$C$8,2)</f>
        <v>0</v>
      </c>
      <c r="K112" s="55"/>
      <c r="L112" s="53" t="s">
        <v>384</v>
      </c>
    </row>
    <row r="113" ht="30" customHeight="1" spans="1:12">
      <c r="A113" s="38" t="s">
        <v>285</v>
      </c>
      <c r="B113" s="39" t="s">
        <v>385</v>
      </c>
      <c r="C113" s="40" t="s">
        <v>386</v>
      </c>
      <c r="D113" s="40"/>
      <c r="E113" s="36" t="s">
        <v>33</v>
      </c>
      <c r="F113" s="37"/>
      <c r="G113" s="42">
        <v>0</v>
      </c>
      <c r="H113" s="41">
        <f t="shared" si="3"/>
        <v>0</v>
      </c>
      <c r="I113" s="56">
        <f t="shared" si="4"/>
        <v>0</v>
      </c>
      <c r="J113" s="54">
        <f>ROUND(H113*报价汇总表1!$C$8,2)</f>
        <v>0</v>
      </c>
      <c r="K113" s="55"/>
      <c r="L113" s="53"/>
    </row>
    <row r="114" ht="80.1" customHeight="1" spans="1:12">
      <c r="A114" s="38" t="s">
        <v>61</v>
      </c>
      <c r="B114" s="39" t="s">
        <v>387</v>
      </c>
      <c r="C114" s="40" t="s">
        <v>388</v>
      </c>
      <c r="D114" s="40" t="s">
        <v>389</v>
      </c>
      <c r="E114" s="36" t="s">
        <v>57</v>
      </c>
      <c r="F114" s="37">
        <v>60</v>
      </c>
      <c r="G114" s="42">
        <v>306.709910604</v>
      </c>
      <c r="H114" s="41">
        <f t="shared" si="3"/>
        <v>306.71</v>
      </c>
      <c r="I114" s="56">
        <f t="shared" si="4"/>
        <v>18403</v>
      </c>
      <c r="J114" s="57"/>
      <c r="K114" s="55">
        <f t="shared" si="5"/>
        <v>0</v>
      </c>
      <c r="L114" s="53" t="s">
        <v>117</v>
      </c>
    </row>
    <row r="115" ht="20.1" customHeight="1" spans="1:12">
      <c r="A115" s="38" t="s">
        <v>289</v>
      </c>
      <c r="B115" s="39" t="s">
        <v>390</v>
      </c>
      <c r="C115" s="40" t="s">
        <v>391</v>
      </c>
      <c r="D115" s="40"/>
      <c r="E115" s="36" t="s">
        <v>33</v>
      </c>
      <c r="F115" s="37"/>
      <c r="G115" s="42">
        <v>0</v>
      </c>
      <c r="H115" s="41">
        <f t="shared" si="3"/>
        <v>0</v>
      </c>
      <c r="I115" s="56">
        <f t="shared" si="4"/>
        <v>0</v>
      </c>
      <c r="J115" s="54">
        <f>ROUND(H115*报价汇总表1!$C$8,2)</f>
        <v>0</v>
      </c>
      <c r="K115" s="55"/>
      <c r="L115" s="53"/>
    </row>
    <row r="116" ht="39.95" customHeight="1" spans="1:12">
      <c r="A116" s="38" t="s">
        <v>61</v>
      </c>
      <c r="B116" s="39" t="s">
        <v>392</v>
      </c>
      <c r="C116" s="40" t="s">
        <v>393</v>
      </c>
      <c r="D116" s="40" t="s">
        <v>394</v>
      </c>
      <c r="E116" s="36" t="s">
        <v>57</v>
      </c>
      <c r="F116" s="37">
        <v>50</v>
      </c>
      <c r="G116" s="42">
        <v>247.4150964106</v>
      </c>
      <c r="H116" s="41">
        <f t="shared" si="3"/>
        <v>247.42</v>
      </c>
      <c r="I116" s="56">
        <f t="shared" si="4"/>
        <v>12371</v>
      </c>
      <c r="J116" s="57"/>
      <c r="K116" s="55">
        <f t="shared" si="5"/>
        <v>0</v>
      </c>
      <c r="L116" s="53" t="s">
        <v>117</v>
      </c>
    </row>
    <row r="117" ht="39.95" customHeight="1" spans="1:12">
      <c r="A117" s="38" t="s">
        <v>66</v>
      </c>
      <c r="B117" s="39" t="s">
        <v>395</v>
      </c>
      <c r="C117" s="40" t="s">
        <v>396</v>
      </c>
      <c r="D117" s="40" t="s">
        <v>394</v>
      </c>
      <c r="E117" s="36" t="s">
        <v>57</v>
      </c>
      <c r="F117" s="37"/>
      <c r="G117" s="42">
        <v>324.1896944184</v>
      </c>
      <c r="H117" s="41">
        <f t="shared" si="3"/>
        <v>324.19</v>
      </c>
      <c r="I117" s="56">
        <f t="shared" si="4"/>
        <v>0</v>
      </c>
      <c r="J117" s="54">
        <f>ROUND(H117*报价汇总表1!$C$8,2)</f>
        <v>0</v>
      </c>
      <c r="K117" s="55"/>
      <c r="L117" s="53" t="s">
        <v>117</v>
      </c>
    </row>
    <row r="118" ht="30" customHeight="1" spans="1:12">
      <c r="A118" s="38" t="s">
        <v>372</v>
      </c>
      <c r="B118" s="39" t="s">
        <v>397</v>
      </c>
      <c r="C118" s="40" t="s">
        <v>398</v>
      </c>
      <c r="D118" s="40" t="s">
        <v>399</v>
      </c>
      <c r="E118" s="36" t="s">
        <v>168</v>
      </c>
      <c r="F118" s="37">
        <v>400</v>
      </c>
      <c r="G118" s="42">
        <v>0.9793</v>
      </c>
      <c r="H118" s="41">
        <f t="shared" si="3"/>
        <v>0.98</v>
      </c>
      <c r="I118" s="56">
        <f t="shared" si="4"/>
        <v>392</v>
      </c>
      <c r="J118" s="57"/>
      <c r="K118" s="55">
        <f t="shared" si="5"/>
        <v>0</v>
      </c>
      <c r="L118" s="53" t="s">
        <v>400</v>
      </c>
    </row>
    <row r="119" ht="39.95" customHeight="1" spans="1:12">
      <c r="A119" s="38" t="s">
        <v>376</v>
      </c>
      <c r="B119" s="39" t="s">
        <v>401</v>
      </c>
      <c r="C119" s="40" t="s">
        <v>402</v>
      </c>
      <c r="D119" s="40" t="s">
        <v>394</v>
      </c>
      <c r="E119" s="36" t="s">
        <v>57</v>
      </c>
      <c r="F119" s="37">
        <v>120</v>
      </c>
      <c r="G119" s="42">
        <v>248.1661690918</v>
      </c>
      <c r="H119" s="41">
        <f t="shared" si="3"/>
        <v>248.17</v>
      </c>
      <c r="I119" s="56">
        <f t="shared" si="4"/>
        <v>29780</v>
      </c>
      <c r="J119" s="57"/>
      <c r="K119" s="55">
        <f t="shared" si="5"/>
        <v>0</v>
      </c>
      <c r="L119" s="53" t="s">
        <v>375</v>
      </c>
    </row>
    <row r="120" ht="39.95" customHeight="1" spans="1:12">
      <c r="A120" s="38" t="s">
        <v>403</v>
      </c>
      <c r="B120" s="39" t="s">
        <v>404</v>
      </c>
      <c r="C120" s="40" t="s">
        <v>405</v>
      </c>
      <c r="D120" s="40" t="s">
        <v>394</v>
      </c>
      <c r="E120" s="36" t="s">
        <v>57</v>
      </c>
      <c r="F120" s="37"/>
      <c r="G120" s="42">
        <v>324.192337976</v>
      </c>
      <c r="H120" s="41">
        <f t="shared" si="3"/>
        <v>324.19</v>
      </c>
      <c r="I120" s="56">
        <f t="shared" si="4"/>
        <v>0</v>
      </c>
      <c r="J120" s="54">
        <f>ROUND(H120*报价汇总表1!$C$8,2)</f>
        <v>0</v>
      </c>
      <c r="K120" s="55"/>
      <c r="L120" s="53" t="s">
        <v>375</v>
      </c>
    </row>
    <row r="121" ht="30" customHeight="1" spans="1:12">
      <c r="A121" s="38" t="s">
        <v>406</v>
      </c>
      <c r="B121" s="39" t="s">
        <v>407</v>
      </c>
      <c r="C121" s="40" t="s">
        <v>408</v>
      </c>
      <c r="D121" s="40" t="s">
        <v>409</v>
      </c>
      <c r="E121" s="36" t="s">
        <v>410</v>
      </c>
      <c r="F121" s="37"/>
      <c r="G121" s="42">
        <v>25.62</v>
      </c>
      <c r="H121" s="41">
        <f t="shared" si="3"/>
        <v>25.62</v>
      </c>
      <c r="I121" s="56">
        <f t="shared" si="4"/>
        <v>0</v>
      </c>
      <c r="J121" s="54">
        <f>ROUND(H121*报价汇总表1!$C$8,2)</f>
        <v>0</v>
      </c>
      <c r="K121" s="55"/>
      <c r="L121" s="53"/>
    </row>
    <row r="122" ht="39.95" customHeight="1" spans="1:12">
      <c r="A122" s="38" t="s">
        <v>411</v>
      </c>
      <c r="B122" s="39" t="s">
        <v>412</v>
      </c>
      <c r="C122" s="40" t="s">
        <v>413</v>
      </c>
      <c r="D122" s="40" t="s">
        <v>414</v>
      </c>
      <c r="E122" s="36" t="s">
        <v>57</v>
      </c>
      <c r="F122" s="37"/>
      <c r="G122" s="42">
        <v>45.38</v>
      </c>
      <c r="H122" s="41">
        <f t="shared" si="3"/>
        <v>45.38</v>
      </c>
      <c r="I122" s="56">
        <f t="shared" si="4"/>
        <v>0</v>
      </c>
      <c r="J122" s="54">
        <f>ROUND(H122*报价汇总表1!$C$8,2)</f>
        <v>0</v>
      </c>
      <c r="K122" s="55"/>
      <c r="L122" s="53"/>
    </row>
    <row r="123" ht="30" customHeight="1" spans="1:12">
      <c r="A123" s="38" t="s">
        <v>415</v>
      </c>
      <c r="B123" s="39" t="s">
        <v>416</v>
      </c>
      <c r="C123" s="40" t="s">
        <v>417</v>
      </c>
      <c r="D123" s="40" t="s">
        <v>418</v>
      </c>
      <c r="E123" s="36" t="s">
        <v>410</v>
      </c>
      <c r="F123" s="37"/>
      <c r="G123" s="42">
        <v>85.78</v>
      </c>
      <c r="H123" s="41">
        <f t="shared" si="3"/>
        <v>85.78</v>
      </c>
      <c r="I123" s="56">
        <f t="shared" si="4"/>
        <v>0</v>
      </c>
      <c r="J123" s="54">
        <f>ROUND(H123*报价汇总表1!$C$8,2)</f>
        <v>0</v>
      </c>
      <c r="K123" s="55"/>
      <c r="L123" s="53"/>
    </row>
    <row r="124" ht="39.95" customHeight="1" spans="1:12">
      <c r="A124" s="38" t="s">
        <v>419</v>
      </c>
      <c r="B124" s="39" t="s">
        <v>420</v>
      </c>
      <c r="C124" s="40" t="s">
        <v>421</v>
      </c>
      <c r="D124" s="40" t="s">
        <v>409</v>
      </c>
      <c r="E124" s="36" t="s">
        <v>101</v>
      </c>
      <c r="F124" s="37">
        <v>12</v>
      </c>
      <c r="G124" s="42">
        <v>365.27</v>
      </c>
      <c r="H124" s="41">
        <f t="shared" si="3"/>
        <v>365.27</v>
      </c>
      <c r="I124" s="56">
        <f t="shared" si="4"/>
        <v>4383</v>
      </c>
      <c r="J124" s="57"/>
      <c r="K124" s="55">
        <f t="shared" si="5"/>
        <v>0</v>
      </c>
      <c r="L124" s="53"/>
    </row>
    <row r="125" ht="20.1" customHeight="1" spans="1:12">
      <c r="A125" s="38" t="s">
        <v>422</v>
      </c>
      <c r="B125" s="39" t="s">
        <v>423</v>
      </c>
      <c r="C125" s="40" t="s">
        <v>424</v>
      </c>
      <c r="D125" s="40"/>
      <c r="E125" s="36" t="s">
        <v>33</v>
      </c>
      <c r="F125" s="37"/>
      <c r="G125" s="42">
        <v>0</v>
      </c>
      <c r="H125" s="41">
        <f t="shared" si="3"/>
        <v>0</v>
      </c>
      <c r="I125" s="56">
        <f t="shared" si="4"/>
        <v>0</v>
      </c>
      <c r="J125" s="54">
        <f>ROUND(H125*报价汇总表1!$C$8,2)</f>
        <v>0</v>
      </c>
      <c r="K125" s="55"/>
      <c r="L125" s="53"/>
    </row>
    <row r="126" ht="20.1" customHeight="1" spans="1:12">
      <c r="A126" s="38" t="s">
        <v>45</v>
      </c>
      <c r="B126" s="39" t="s">
        <v>425</v>
      </c>
      <c r="C126" s="40" t="s">
        <v>426</v>
      </c>
      <c r="D126" s="40"/>
      <c r="E126" s="36" t="s">
        <v>33</v>
      </c>
      <c r="F126" s="37"/>
      <c r="G126" s="42">
        <v>0</v>
      </c>
      <c r="H126" s="41">
        <f t="shared" si="3"/>
        <v>0</v>
      </c>
      <c r="I126" s="56">
        <f t="shared" si="4"/>
        <v>0</v>
      </c>
      <c r="J126" s="54">
        <f>ROUND(H126*报价汇总表1!$C$8,2)</f>
        <v>0</v>
      </c>
      <c r="K126" s="55"/>
      <c r="L126" s="53"/>
    </row>
    <row r="127" ht="69.95" customHeight="1" spans="1:12">
      <c r="A127" s="38" t="s">
        <v>61</v>
      </c>
      <c r="B127" s="39" t="s">
        <v>427</v>
      </c>
      <c r="C127" s="40" t="s">
        <v>428</v>
      </c>
      <c r="D127" s="40" t="s">
        <v>429</v>
      </c>
      <c r="E127" s="36" t="s">
        <v>57</v>
      </c>
      <c r="F127" s="37">
        <v>150</v>
      </c>
      <c r="G127" s="42">
        <v>364.14</v>
      </c>
      <c r="H127" s="41">
        <f t="shared" si="3"/>
        <v>364.14</v>
      </c>
      <c r="I127" s="56">
        <f t="shared" si="4"/>
        <v>54621</v>
      </c>
      <c r="J127" s="57"/>
      <c r="K127" s="55">
        <f t="shared" si="5"/>
        <v>0</v>
      </c>
      <c r="L127" s="53"/>
    </row>
    <row r="128" ht="69.95" customHeight="1" spans="1:12">
      <c r="A128" s="38" t="s">
        <v>66</v>
      </c>
      <c r="B128" s="39" t="s">
        <v>430</v>
      </c>
      <c r="C128" s="40" t="s">
        <v>431</v>
      </c>
      <c r="D128" s="40" t="s">
        <v>429</v>
      </c>
      <c r="E128" s="36" t="s">
        <v>57</v>
      </c>
      <c r="F128" s="37"/>
      <c r="G128" s="42">
        <v>369.46</v>
      </c>
      <c r="H128" s="41">
        <f t="shared" si="3"/>
        <v>369.46</v>
      </c>
      <c r="I128" s="56">
        <f t="shared" si="4"/>
        <v>0</v>
      </c>
      <c r="J128" s="54">
        <f>ROUND(H128*报价汇总表1!$C$8,2)</f>
        <v>0</v>
      </c>
      <c r="K128" s="55"/>
      <c r="L128" s="53"/>
    </row>
    <row r="129" ht="30" customHeight="1" spans="1:12">
      <c r="A129" s="38" t="s">
        <v>49</v>
      </c>
      <c r="B129" s="39" t="s">
        <v>432</v>
      </c>
      <c r="C129" s="40" t="s">
        <v>433</v>
      </c>
      <c r="D129" s="40"/>
      <c r="E129" s="36" t="s">
        <v>33</v>
      </c>
      <c r="F129" s="37"/>
      <c r="G129" s="42">
        <v>0</v>
      </c>
      <c r="H129" s="41">
        <f t="shared" si="3"/>
        <v>0</v>
      </c>
      <c r="I129" s="56">
        <f t="shared" si="4"/>
        <v>0</v>
      </c>
      <c r="J129" s="54">
        <f>ROUND(H129*报价汇总表1!$C$8,2)</f>
        <v>0</v>
      </c>
      <c r="K129" s="55"/>
      <c r="L129" s="53"/>
    </row>
    <row r="130" ht="69.95" customHeight="1" spans="1:12">
      <c r="A130" s="38" t="s">
        <v>61</v>
      </c>
      <c r="B130" s="39" t="s">
        <v>434</v>
      </c>
      <c r="C130" s="40" t="s">
        <v>435</v>
      </c>
      <c r="D130" s="40" t="s">
        <v>436</v>
      </c>
      <c r="E130" s="36" t="s">
        <v>57</v>
      </c>
      <c r="F130" s="37"/>
      <c r="G130" s="42">
        <v>331.597116524</v>
      </c>
      <c r="H130" s="41">
        <f t="shared" si="3"/>
        <v>331.6</v>
      </c>
      <c r="I130" s="56">
        <f t="shared" si="4"/>
        <v>0</v>
      </c>
      <c r="J130" s="54">
        <f>ROUND(H130*报价汇总表1!$C$8,2)</f>
        <v>0</v>
      </c>
      <c r="K130" s="55"/>
      <c r="L130" s="53" t="s">
        <v>437</v>
      </c>
    </row>
    <row r="131" ht="20.1" customHeight="1" spans="1:12">
      <c r="A131" s="38" t="s">
        <v>190</v>
      </c>
      <c r="B131" s="39" t="s">
        <v>438</v>
      </c>
      <c r="C131" s="40" t="s">
        <v>439</v>
      </c>
      <c r="D131" s="40"/>
      <c r="E131" s="36" t="s">
        <v>33</v>
      </c>
      <c r="F131" s="37"/>
      <c r="G131" s="42">
        <v>0</v>
      </c>
      <c r="H131" s="41">
        <f t="shared" si="3"/>
        <v>0</v>
      </c>
      <c r="I131" s="56">
        <f t="shared" si="4"/>
        <v>0</v>
      </c>
      <c r="J131" s="54">
        <f>ROUND(H131*报价汇总表1!$C$8,2)</f>
        <v>0</v>
      </c>
      <c r="K131" s="55"/>
      <c r="L131" s="53"/>
    </row>
    <row r="132" ht="50.1" customHeight="1" spans="1:12">
      <c r="A132" s="38" t="s">
        <v>61</v>
      </c>
      <c r="B132" s="39" t="s">
        <v>440</v>
      </c>
      <c r="C132" s="40" t="s">
        <v>441</v>
      </c>
      <c r="D132" s="40" t="s">
        <v>442</v>
      </c>
      <c r="E132" s="36" t="s">
        <v>57</v>
      </c>
      <c r="F132" s="37">
        <v>200</v>
      </c>
      <c r="G132" s="42">
        <v>245.161431532</v>
      </c>
      <c r="H132" s="41">
        <f t="shared" si="3"/>
        <v>245.16</v>
      </c>
      <c r="I132" s="56">
        <f t="shared" si="4"/>
        <v>49032</v>
      </c>
      <c r="J132" s="57"/>
      <c r="K132" s="55">
        <f t="shared" si="5"/>
        <v>0</v>
      </c>
      <c r="L132" s="53" t="s">
        <v>146</v>
      </c>
    </row>
    <row r="133" ht="50.1" customHeight="1" spans="1:12">
      <c r="A133" s="38" t="s">
        <v>66</v>
      </c>
      <c r="B133" s="39" t="s">
        <v>443</v>
      </c>
      <c r="C133" s="40" t="s">
        <v>444</v>
      </c>
      <c r="D133" s="40" t="s">
        <v>442</v>
      </c>
      <c r="E133" s="36" t="s">
        <v>57</v>
      </c>
      <c r="F133" s="37"/>
      <c r="G133" s="42">
        <v>246.555466412</v>
      </c>
      <c r="H133" s="41">
        <f t="shared" si="3"/>
        <v>246.56</v>
      </c>
      <c r="I133" s="56">
        <f t="shared" si="4"/>
        <v>0</v>
      </c>
      <c r="J133" s="54">
        <f>ROUND(H133*报价汇总表1!$C$8,2)</f>
        <v>0</v>
      </c>
      <c r="K133" s="55"/>
      <c r="L133" s="53" t="s">
        <v>437</v>
      </c>
    </row>
    <row r="134" ht="50.1" customHeight="1" spans="1:12">
      <c r="A134" s="38" t="s">
        <v>445</v>
      </c>
      <c r="B134" s="39" t="s">
        <v>446</v>
      </c>
      <c r="C134" s="40" t="s">
        <v>447</v>
      </c>
      <c r="D134" s="40" t="s">
        <v>442</v>
      </c>
      <c r="E134" s="36" t="s">
        <v>57</v>
      </c>
      <c r="F134" s="37"/>
      <c r="G134" s="42">
        <v>310.9357833776</v>
      </c>
      <c r="H134" s="41">
        <f t="shared" si="3"/>
        <v>310.94</v>
      </c>
      <c r="I134" s="56">
        <f t="shared" si="4"/>
        <v>0</v>
      </c>
      <c r="J134" s="54">
        <f>ROUND(H134*报价汇总表1!$C$8,2)</f>
        <v>0</v>
      </c>
      <c r="K134" s="55"/>
      <c r="L134" s="53" t="s">
        <v>437</v>
      </c>
    </row>
    <row r="135" ht="69.95" customHeight="1" spans="1:12">
      <c r="A135" s="38" t="s">
        <v>285</v>
      </c>
      <c r="B135" s="39" t="s">
        <v>448</v>
      </c>
      <c r="C135" s="40" t="s">
        <v>449</v>
      </c>
      <c r="D135" s="40" t="s">
        <v>429</v>
      </c>
      <c r="E135" s="36" t="s">
        <v>57</v>
      </c>
      <c r="F135" s="37"/>
      <c r="G135" s="42">
        <v>258.647792884</v>
      </c>
      <c r="H135" s="41">
        <f t="shared" ref="H135:H198" si="6">ROUND(G135,2)</f>
        <v>258.65</v>
      </c>
      <c r="I135" s="56">
        <f t="shared" ref="I135:I198" si="7">ROUND(F135*H135,0)</f>
        <v>0</v>
      </c>
      <c r="J135" s="54">
        <f>ROUND(H135*报价汇总表1!$C$8,2)</f>
        <v>0</v>
      </c>
      <c r="K135" s="55"/>
      <c r="L135" s="53" t="s">
        <v>437</v>
      </c>
    </row>
    <row r="136" ht="20.1" customHeight="1" spans="1:12">
      <c r="A136" s="38" t="s">
        <v>450</v>
      </c>
      <c r="B136" s="39" t="s">
        <v>451</v>
      </c>
      <c r="C136" s="40" t="s">
        <v>452</v>
      </c>
      <c r="D136" s="40"/>
      <c r="E136" s="36" t="s">
        <v>33</v>
      </c>
      <c r="F136" s="37"/>
      <c r="G136" s="42">
        <v>0</v>
      </c>
      <c r="H136" s="41">
        <f t="shared" si="6"/>
        <v>0</v>
      </c>
      <c r="I136" s="56">
        <f t="shared" si="7"/>
        <v>0</v>
      </c>
      <c r="J136" s="54">
        <f>ROUND(H136*报价汇总表1!$C$8,2)</f>
        <v>0</v>
      </c>
      <c r="K136" s="55"/>
      <c r="L136" s="53"/>
    </row>
    <row r="137" ht="30" customHeight="1" spans="1:12">
      <c r="A137" s="38" t="s">
        <v>45</v>
      </c>
      <c r="B137" s="39" t="s">
        <v>453</v>
      </c>
      <c r="C137" s="40" t="s">
        <v>454</v>
      </c>
      <c r="D137" s="40"/>
      <c r="E137" s="36" t="s">
        <v>33</v>
      </c>
      <c r="F137" s="37"/>
      <c r="G137" s="42">
        <v>0</v>
      </c>
      <c r="H137" s="41">
        <f t="shared" si="6"/>
        <v>0</v>
      </c>
      <c r="I137" s="56">
        <f t="shared" si="7"/>
        <v>0</v>
      </c>
      <c r="J137" s="54">
        <f>ROUND(H137*报价汇总表1!$C$8,2)</f>
        <v>0</v>
      </c>
      <c r="K137" s="55"/>
      <c r="L137" s="53"/>
    </row>
    <row r="138" ht="69.95" customHeight="1" spans="1:12">
      <c r="A138" s="38" t="s">
        <v>61</v>
      </c>
      <c r="B138" s="39" t="s">
        <v>455</v>
      </c>
      <c r="C138" s="40" t="s">
        <v>456</v>
      </c>
      <c r="D138" s="40" t="s">
        <v>457</v>
      </c>
      <c r="E138" s="36" t="s">
        <v>57</v>
      </c>
      <c r="F138" s="37">
        <v>150</v>
      </c>
      <c r="G138" s="42">
        <v>364.14</v>
      </c>
      <c r="H138" s="41">
        <f t="shared" si="6"/>
        <v>364.14</v>
      </c>
      <c r="I138" s="56">
        <f t="shared" si="7"/>
        <v>54621</v>
      </c>
      <c r="J138" s="57"/>
      <c r="K138" s="55">
        <f t="shared" ref="K138:K194" si="8">ROUND(F138*J138,0)</f>
        <v>0</v>
      </c>
      <c r="L138" s="53"/>
    </row>
    <row r="139" ht="69.95" customHeight="1" spans="1:12">
      <c r="A139" s="38" t="s">
        <v>66</v>
      </c>
      <c r="B139" s="39" t="s">
        <v>458</v>
      </c>
      <c r="C139" s="40" t="s">
        <v>459</v>
      </c>
      <c r="D139" s="40" t="s">
        <v>457</v>
      </c>
      <c r="E139" s="36" t="s">
        <v>57</v>
      </c>
      <c r="F139" s="37"/>
      <c r="G139" s="42">
        <v>369.46</v>
      </c>
      <c r="H139" s="41">
        <f t="shared" si="6"/>
        <v>369.46</v>
      </c>
      <c r="I139" s="56">
        <f t="shared" si="7"/>
        <v>0</v>
      </c>
      <c r="J139" s="54">
        <f>ROUND(H139*报价汇总表1!$C$8,2)</f>
        <v>0</v>
      </c>
      <c r="K139" s="55"/>
      <c r="L139" s="53"/>
    </row>
    <row r="140" ht="30" customHeight="1" spans="1:12">
      <c r="A140" s="38" t="s">
        <v>49</v>
      </c>
      <c r="B140" s="39" t="s">
        <v>460</v>
      </c>
      <c r="C140" s="40" t="s">
        <v>461</v>
      </c>
      <c r="D140" s="40"/>
      <c r="E140" s="36" t="s">
        <v>33</v>
      </c>
      <c r="F140" s="37"/>
      <c r="G140" s="42">
        <v>0</v>
      </c>
      <c r="H140" s="41">
        <f t="shared" si="6"/>
        <v>0</v>
      </c>
      <c r="I140" s="56">
        <f t="shared" si="7"/>
        <v>0</v>
      </c>
      <c r="J140" s="54">
        <f>ROUND(H140*报价汇总表1!$C$8,2)</f>
        <v>0</v>
      </c>
      <c r="K140" s="55"/>
      <c r="L140" s="53"/>
    </row>
    <row r="141" ht="69.95" customHeight="1" spans="1:12">
      <c r="A141" s="38" t="s">
        <v>61</v>
      </c>
      <c r="B141" s="39" t="s">
        <v>462</v>
      </c>
      <c r="C141" s="40" t="s">
        <v>463</v>
      </c>
      <c r="D141" s="40" t="s">
        <v>464</v>
      </c>
      <c r="E141" s="36" t="s">
        <v>57</v>
      </c>
      <c r="F141" s="37">
        <v>200</v>
      </c>
      <c r="G141" s="42">
        <v>258.515417412</v>
      </c>
      <c r="H141" s="41">
        <f t="shared" si="6"/>
        <v>258.52</v>
      </c>
      <c r="I141" s="56">
        <f t="shared" si="7"/>
        <v>51704</v>
      </c>
      <c r="J141" s="57"/>
      <c r="K141" s="55">
        <f t="shared" si="8"/>
        <v>0</v>
      </c>
      <c r="L141" s="53" t="s">
        <v>146</v>
      </c>
    </row>
    <row r="142" ht="69.95" customHeight="1" spans="1:12">
      <c r="A142" s="38" t="s">
        <v>66</v>
      </c>
      <c r="B142" s="39" t="s">
        <v>465</v>
      </c>
      <c r="C142" s="40" t="s">
        <v>466</v>
      </c>
      <c r="D142" s="40" t="s">
        <v>467</v>
      </c>
      <c r="E142" s="36" t="s">
        <v>57</v>
      </c>
      <c r="F142" s="37"/>
      <c r="G142" s="42">
        <v>259.909452292</v>
      </c>
      <c r="H142" s="41">
        <f t="shared" si="6"/>
        <v>259.91</v>
      </c>
      <c r="I142" s="56">
        <f t="shared" si="7"/>
        <v>0</v>
      </c>
      <c r="J142" s="54">
        <f>ROUND(H142*报价汇总表1!$C$8,2)</f>
        <v>0</v>
      </c>
      <c r="K142" s="55"/>
      <c r="L142" s="53" t="s">
        <v>437</v>
      </c>
    </row>
    <row r="143" ht="30" customHeight="1" spans="1:12">
      <c r="A143" s="38" t="s">
        <v>190</v>
      </c>
      <c r="B143" s="39" t="s">
        <v>468</v>
      </c>
      <c r="C143" s="40" t="s">
        <v>469</v>
      </c>
      <c r="D143" s="40" t="s">
        <v>470</v>
      </c>
      <c r="E143" s="36" t="s">
        <v>88</v>
      </c>
      <c r="F143" s="37">
        <v>200</v>
      </c>
      <c r="G143" s="42">
        <v>94.13</v>
      </c>
      <c r="H143" s="41">
        <f t="shared" si="6"/>
        <v>94.13</v>
      </c>
      <c r="I143" s="56">
        <f t="shared" si="7"/>
        <v>18826</v>
      </c>
      <c r="J143" s="57"/>
      <c r="K143" s="55">
        <f t="shared" si="8"/>
        <v>0</v>
      </c>
      <c r="L143" s="53"/>
    </row>
    <row r="144" ht="60" customHeight="1" spans="1:12">
      <c r="A144" s="38" t="s">
        <v>285</v>
      </c>
      <c r="B144" s="39" t="s">
        <v>471</v>
      </c>
      <c r="C144" s="40" t="s">
        <v>472</v>
      </c>
      <c r="D144" s="40" t="s">
        <v>473</v>
      </c>
      <c r="E144" s="36" t="s">
        <v>57</v>
      </c>
      <c r="F144" s="37"/>
      <c r="G144" s="42">
        <v>272.001778764</v>
      </c>
      <c r="H144" s="41">
        <f t="shared" si="6"/>
        <v>272</v>
      </c>
      <c r="I144" s="56">
        <f t="shared" si="7"/>
        <v>0</v>
      </c>
      <c r="J144" s="54">
        <f>ROUND(H144*报价汇总表1!$C$8,2)</f>
        <v>0</v>
      </c>
      <c r="K144" s="55"/>
      <c r="L144" s="53" t="s">
        <v>437</v>
      </c>
    </row>
    <row r="145" ht="20.1" customHeight="1" spans="1:12">
      <c r="A145" s="38" t="s">
        <v>474</v>
      </c>
      <c r="B145" s="39" t="s">
        <v>475</v>
      </c>
      <c r="C145" s="40" t="s">
        <v>476</v>
      </c>
      <c r="D145" s="40"/>
      <c r="E145" s="36" t="s">
        <v>33</v>
      </c>
      <c r="F145" s="37"/>
      <c r="G145" s="42">
        <v>0</v>
      </c>
      <c r="H145" s="41">
        <f t="shared" si="6"/>
        <v>0</v>
      </c>
      <c r="I145" s="56">
        <f t="shared" si="7"/>
        <v>0</v>
      </c>
      <c r="J145" s="54">
        <f>ROUND(H145*报价汇总表1!$C$8,2)</f>
        <v>0</v>
      </c>
      <c r="K145" s="55"/>
      <c r="L145" s="53"/>
    </row>
    <row r="146" ht="69.95" customHeight="1" spans="1:12">
      <c r="A146" s="38" t="s">
        <v>45</v>
      </c>
      <c r="B146" s="39" t="s">
        <v>477</v>
      </c>
      <c r="C146" s="40" t="s">
        <v>478</v>
      </c>
      <c r="D146" s="40" t="s">
        <v>479</v>
      </c>
      <c r="E146" s="36" t="s">
        <v>88</v>
      </c>
      <c r="F146" s="37"/>
      <c r="G146" s="42">
        <v>53.18</v>
      </c>
      <c r="H146" s="41">
        <f t="shared" si="6"/>
        <v>53.18</v>
      </c>
      <c r="I146" s="56">
        <f t="shared" si="7"/>
        <v>0</v>
      </c>
      <c r="J146" s="54">
        <f>ROUND(H146*报价汇总表1!$C$8,2)</f>
        <v>0</v>
      </c>
      <c r="K146" s="55"/>
      <c r="L146" s="53"/>
    </row>
    <row r="147" ht="69.95" customHeight="1" spans="1:12">
      <c r="A147" s="38" t="s">
        <v>49</v>
      </c>
      <c r="B147" s="39" t="s">
        <v>480</v>
      </c>
      <c r="C147" s="40" t="s">
        <v>481</v>
      </c>
      <c r="D147" s="40" t="s">
        <v>479</v>
      </c>
      <c r="E147" s="36" t="s">
        <v>88</v>
      </c>
      <c r="F147" s="37"/>
      <c r="G147" s="42">
        <v>109.02</v>
      </c>
      <c r="H147" s="41">
        <f t="shared" si="6"/>
        <v>109.02</v>
      </c>
      <c r="I147" s="56">
        <f t="shared" si="7"/>
        <v>0</v>
      </c>
      <c r="J147" s="54">
        <f>ROUND(H147*报价汇总表1!$C$8,2)</f>
        <v>0</v>
      </c>
      <c r="K147" s="55"/>
      <c r="L147" s="53"/>
    </row>
    <row r="148" ht="69.95" customHeight="1" spans="1:12">
      <c r="A148" s="38" t="s">
        <v>190</v>
      </c>
      <c r="B148" s="39" t="s">
        <v>482</v>
      </c>
      <c r="C148" s="40" t="s">
        <v>483</v>
      </c>
      <c r="D148" s="40" t="s">
        <v>479</v>
      </c>
      <c r="E148" s="36" t="s">
        <v>88</v>
      </c>
      <c r="F148" s="37"/>
      <c r="G148" s="42">
        <v>171.39</v>
      </c>
      <c r="H148" s="41">
        <f t="shared" si="6"/>
        <v>171.39</v>
      </c>
      <c r="I148" s="56">
        <f t="shared" si="7"/>
        <v>0</v>
      </c>
      <c r="J148" s="54">
        <f>ROUND(H148*报价汇总表1!$C$8,2)</f>
        <v>0</v>
      </c>
      <c r="K148" s="55"/>
      <c r="L148" s="53"/>
    </row>
    <row r="149" ht="69.95" customHeight="1" spans="1:12">
      <c r="A149" s="38" t="s">
        <v>285</v>
      </c>
      <c r="B149" s="39" t="s">
        <v>484</v>
      </c>
      <c r="C149" s="40" t="s">
        <v>485</v>
      </c>
      <c r="D149" s="40" t="s">
        <v>479</v>
      </c>
      <c r="E149" s="36" t="s">
        <v>88</v>
      </c>
      <c r="F149" s="37"/>
      <c r="G149" s="42">
        <v>190.41</v>
      </c>
      <c r="H149" s="41">
        <f t="shared" si="6"/>
        <v>190.41</v>
      </c>
      <c r="I149" s="56">
        <f t="shared" si="7"/>
        <v>0</v>
      </c>
      <c r="J149" s="54">
        <f>ROUND(H149*报价汇总表1!$C$8,2)</f>
        <v>0</v>
      </c>
      <c r="K149" s="55"/>
      <c r="L149" s="53"/>
    </row>
    <row r="150" ht="69.95" customHeight="1" spans="1:12">
      <c r="A150" s="38" t="s">
        <v>289</v>
      </c>
      <c r="B150" s="39" t="s">
        <v>486</v>
      </c>
      <c r="C150" s="40" t="s">
        <v>487</v>
      </c>
      <c r="D150" s="40" t="s">
        <v>479</v>
      </c>
      <c r="E150" s="36" t="s">
        <v>88</v>
      </c>
      <c r="F150" s="37"/>
      <c r="G150" s="42">
        <v>73.78</v>
      </c>
      <c r="H150" s="41">
        <f t="shared" si="6"/>
        <v>73.78</v>
      </c>
      <c r="I150" s="56">
        <f t="shared" si="7"/>
        <v>0</v>
      </c>
      <c r="J150" s="54">
        <f>ROUND(H150*报价汇总表1!$C$8,2)</f>
        <v>0</v>
      </c>
      <c r="K150" s="55"/>
      <c r="L150" s="53"/>
    </row>
    <row r="151" ht="39.95" customHeight="1" spans="1:12">
      <c r="A151" s="38" t="s">
        <v>488</v>
      </c>
      <c r="B151" s="39" t="s">
        <v>489</v>
      </c>
      <c r="C151" s="40" t="s">
        <v>490</v>
      </c>
      <c r="D151" s="40" t="s">
        <v>491</v>
      </c>
      <c r="E151" s="36" t="s">
        <v>88</v>
      </c>
      <c r="F151" s="37">
        <v>100</v>
      </c>
      <c r="G151" s="42">
        <v>105.95</v>
      </c>
      <c r="H151" s="41">
        <f t="shared" si="6"/>
        <v>105.95</v>
      </c>
      <c r="I151" s="56">
        <f t="shared" si="7"/>
        <v>10595</v>
      </c>
      <c r="J151" s="57"/>
      <c r="K151" s="55">
        <f t="shared" si="8"/>
        <v>0</v>
      </c>
      <c r="L151" s="53"/>
    </row>
    <row r="152" ht="20.1" customHeight="1" spans="1:12">
      <c r="A152" s="38" t="s">
        <v>492</v>
      </c>
      <c r="B152" s="39" t="s">
        <v>493</v>
      </c>
      <c r="C152" s="40" t="s">
        <v>494</v>
      </c>
      <c r="D152" s="40"/>
      <c r="E152" s="36" t="s">
        <v>33</v>
      </c>
      <c r="F152" s="37"/>
      <c r="G152" s="42">
        <v>0</v>
      </c>
      <c r="H152" s="41">
        <f t="shared" si="6"/>
        <v>0</v>
      </c>
      <c r="I152" s="56">
        <f t="shared" si="7"/>
        <v>0</v>
      </c>
      <c r="J152" s="54">
        <f>ROUND(H152*报价汇总表1!$C$8,2)</f>
        <v>0</v>
      </c>
      <c r="K152" s="55"/>
      <c r="L152" s="53"/>
    </row>
    <row r="153" ht="69.95" customHeight="1" spans="1:12">
      <c r="A153" s="38" t="s">
        <v>45</v>
      </c>
      <c r="B153" s="39" t="s">
        <v>495</v>
      </c>
      <c r="C153" s="40" t="s">
        <v>496</v>
      </c>
      <c r="D153" s="40" t="s">
        <v>479</v>
      </c>
      <c r="E153" s="36" t="s">
        <v>88</v>
      </c>
      <c r="F153" s="37"/>
      <c r="G153" s="42">
        <v>177.42</v>
      </c>
      <c r="H153" s="41">
        <f t="shared" si="6"/>
        <v>177.42</v>
      </c>
      <c r="I153" s="56">
        <f t="shared" si="7"/>
        <v>0</v>
      </c>
      <c r="J153" s="54">
        <f>ROUND(H153*报价汇总表1!$C$8,2)</f>
        <v>0</v>
      </c>
      <c r="K153" s="55"/>
      <c r="L153" s="53"/>
    </row>
    <row r="154" ht="69.95" customHeight="1" spans="1:12">
      <c r="A154" s="38" t="s">
        <v>49</v>
      </c>
      <c r="B154" s="39" t="s">
        <v>497</v>
      </c>
      <c r="C154" s="40" t="s">
        <v>498</v>
      </c>
      <c r="D154" s="40" t="s">
        <v>479</v>
      </c>
      <c r="E154" s="36" t="s">
        <v>88</v>
      </c>
      <c r="F154" s="37"/>
      <c r="G154" s="42">
        <v>226.96</v>
      </c>
      <c r="H154" s="41">
        <f t="shared" si="6"/>
        <v>226.96</v>
      </c>
      <c r="I154" s="56">
        <f t="shared" si="7"/>
        <v>0</v>
      </c>
      <c r="J154" s="54">
        <f>ROUND(H154*报价汇总表1!$C$8,2)</f>
        <v>0</v>
      </c>
      <c r="K154" s="55"/>
      <c r="L154" s="53"/>
    </row>
    <row r="155" ht="69.95" customHeight="1" spans="1:12">
      <c r="A155" s="38" t="s">
        <v>190</v>
      </c>
      <c r="B155" s="39" t="s">
        <v>499</v>
      </c>
      <c r="C155" s="40" t="s">
        <v>500</v>
      </c>
      <c r="D155" s="40" t="s">
        <v>479</v>
      </c>
      <c r="E155" s="36" t="s">
        <v>88</v>
      </c>
      <c r="F155" s="37"/>
      <c r="G155" s="42">
        <v>255.59</v>
      </c>
      <c r="H155" s="41">
        <f t="shared" si="6"/>
        <v>255.59</v>
      </c>
      <c r="I155" s="56">
        <f t="shared" si="7"/>
        <v>0</v>
      </c>
      <c r="J155" s="54">
        <f>ROUND(H155*报价汇总表1!$C$8,2)</f>
        <v>0</v>
      </c>
      <c r="K155" s="55"/>
      <c r="L155" s="53"/>
    </row>
    <row r="156" ht="69.95" customHeight="1" spans="1:12">
      <c r="A156" s="38" t="s">
        <v>501</v>
      </c>
      <c r="B156" s="39" t="s">
        <v>502</v>
      </c>
      <c r="C156" s="40" t="s">
        <v>503</v>
      </c>
      <c r="D156" s="40" t="s">
        <v>479</v>
      </c>
      <c r="E156" s="36" t="s">
        <v>88</v>
      </c>
      <c r="F156" s="37"/>
      <c r="G156" s="42">
        <v>15.88</v>
      </c>
      <c r="H156" s="41">
        <f t="shared" si="6"/>
        <v>15.88</v>
      </c>
      <c r="I156" s="56">
        <f t="shared" si="7"/>
        <v>0</v>
      </c>
      <c r="J156" s="54">
        <f>ROUND(H156*报价汇总表1!$C$8,2)</f>
        <v>0</v>
      </c>
      <c r="K156" s="55"/>
      <c r="L156" s="53"/>
    </row>
    <row r="157" ht="69.95" customHeight="1" spans="1:12">
      <c r="A157" s="38" t="s">
        <v>504</v>
      </c>
      <c r="B157" s="39" t="s">
        <v>505</v>
      </c>
      <c r="C157" s="40" t="s">
        <v>506</v>
      </c>
      <c r="D157" s="40" t="s">
        <v>479</v>
      </c>
      <c r="E157" s="36" t="s">
        <v>57</v>
      </c>
      <c r="F157" s="37"/>
      <c r="G157" s="42">
        <v>584.25</v>
      </c>
      <c r="H157" s="41">
        <f t="shared" si="6"/>
        <v>584.25</v>
      </c>
      <c r="I157" s="56">
        <f t="shared" si="7"/>
        <v>0</v>
      </c>
      <c r="J157" s="54">
        <f>ROUND(H157*报价汇总表1!$C$8,2)</f>
        <v>0</v>
      </c>
      <c r="K157" s="55"/>
      <c r="L157" s="53"/>
    </row>
    <row r="158" ht="20.1" customHeight="1" spans="1:12">
      <c r="A158" s="38" t="s">
        <v>507</v>
      </c>
      <c r="B158" s="39" t="s">
        <v>508</v>
      </c>
      <c r="C158" s="40" t="s">
        <v>509</v>
      </c>
      <c r="D158" s="40"/>
      <c r="E158" s="36" t="s">
        <v>33</v>
      </c>
      <c r="F158" s="37"/>
      <c r="G158" s="42">
        <v>0</v>
      </c>
      <c r="H158" s="41">
        <f t="shared" si="6"/>
        <v>0</v>
      </c>
      <c r="I158" s="56">
        <f t="shared" si="7"/>
        <v>0</v>
      </c>
      <c r="J158" s="54">
        <f>ROUND(H158*报价汇总表1!$C$8,2)</f>
        <v>0</v>
      </c>
      <c r="K158" s="55"/>
      <c r="L158" s="53"/>
    </row>
    <row r="159" ht="60" customHeight="1" spans="1:12">
      <c r="A159" s="38" t="s">
        <v>45</v>
      </c>
      <c r="B159" s="39" t="s">
        <v>510</v>
      </c>
      <c r="C159" s="40" t="s">
        <v>511</v>
      </c>
      <c r="D159" s="40" t="s">
        <v>512</v>
      </c>
      <c r="E159" s="36" t="s">
        <v>88</v>
      </c>
      <c r="F159" s="37">
        <v>100</v>
      </c>
      <c r="G159" s="42">
        <v>57.79</v>
      </c>
      <c r="H159" s="41">
        <f t="shared" si="6"/>
        <v>57.79</v>
      </c>
      <c r="I159" s="56">
        <f t="shared" si="7"/>
        <v>5779</v>
      </c>
      <c r="J159" s="57"/>
      <c r="K159" s="55">
        <f t="shared" si="8"/>
        <v>0</v>
      </c>
      <c r="L159" s="53"/>
    </row>
    <row r="160" ht="39.95" customHeight="1" spans="1:12">
      <c r="A160" s="38" t="s">
        <v>513</v>
      </c>
      <c r="B160" s="39" t="s">
        <v>514</v>
      </c>
      <c r="C160" s="40" t="s">
        <v>515</v>
      </c>
      <c r="D160" s="40" t="s">
        <v>516</v>
      </c>
      <c r="E160" s="36" t="s">
        <v>57</v>
      </c>
      <c r="F160" s="37">
        <v>6</v>
      </c>
      <c r="G160" s="42">
        <v>457.775359471385</v>
      </c>
      <c r="H160" s="41">
        <f t="shared" si="6"/>
        <v>457.78</v>
      </c>
      <c r="I160" s="56">
        <f t="shared" si="7"/>
        <v>2747</v>
      </c>
      <c r="J160" s="57"/>
      <c r="K160" s="55">
        <f t="shared" si="8"/>
        <v>0</v>
      </c>
      <c r="L160" s="53" t="s">
        <v>517</v>
      </c>
    </row>
    <row r="161" ht="69.95" customHeight="1" spans="1:12">
      <c r="A161" s="38" t="s">
        <v>518</v>
      </c>
      <c r="B161" s="39" t="s">
        <v>519</v>
      </c>
      <c r="C161" s="40" t="s">
        <v>520</v>
      </c>
      <c r="D161" s="40" t="s">
        <v>512</v>
      </c>
      <c r="E161" s="36" t="s">
        <v>88</v>
      </c>
      <c r="F161" s="37">
        <v>100</v>
      </c>
      <c r="G161" s="42">
        <v>40.7</v>
      </c>
      <c r="H161" s="41">
        <f t="shared" si="6"/>
        <v>40.7</v>
      </c>
      <c r="I161" s="56">
        <f t="shared" si="7"/>
        <v>4070</v>
      </c>
      <c r="J161" s="57"/>
      <c r="K161" s="55">
        <f t="shared" si="8"/>
        <v>0</v>
      </c>
      <c r="L161" s="53"/>
    </row>
    <row r="162" ht="20.1" customHeight="1" spans="1:12">
      <c r="A162" s="38" t="s">
        <v>521</v>
      </c>
      <c r="B162" s="39" t="s">
        <v>522</v>
      </c>
      <c r="C162" s="40" t="s">
        <v>523</v>
      </c>
      <c r="D162" s="40"/>
      <c r="E162" s="36" t="s">
        <v>33</v>
      </c>
      <c r="F162" s="37"/>
      <c r="G162" s="42">
        <v>0</v>
      </c>
      <c r="H162" s="41">
        <f t="shared" si="6"/>
        <v>0</v>
      </c>
      <c r="I162" s="56">
        <f t="shared" si="7"/>
        <v>0</v>
      </c>
      <c r="J162" s="54">
        <f>ROUND(H162*报价汇总表1!$C$8,2)</f>
        <v>0</v>
      </c>
      <c r="K162" s="55"/>
      <c r="L162" s="53"/>
    </row>
    <row r="163" ht="30" customHeight="1" spans="1:12">
      <c r="A163" s="38" t="s">
        <v>524</v>
      </c>
      <c r="B163" s="39" t="s">
        <v>525</v>
      </c>
      <c r="C163" s="40" t="s">
        <v>526</v>
      </c>
      <c r="D163" s="40"/>
      <c r="E163" s="36" t="s">
        <v>33</v>
      </c>
      <c r="F163" s="37"/>
      <c r="G163" s="42">
        <v>0</v>
      </c>
      <c r="H163" s="41">
        <f t="shared" si="6"/>
        <v>0</v>
      </c>
      <c r="I163" s="56">
        <f t="shared" si="7"/>
        <v>0</v>
      </c>
      <c r="J163" s="54">
        <f>ROUND(H163*报价汇总表1!$C$8,2)</f>
        <v>0</v>
      </c>
      <c r="K163" s="55"/>
      <c r="L163" s="53"/>
    </row>
    <row r="164" ht="30" customHeight="1" spans="1:12">
      <c r="A164" s="38" t="s">
        <v>45</v>
      </c>
      <c r="B164" s="39" t="s">
        <v>527</v>
      </c>
      <c r="C164" s="40" t="s">
        <v>528</v>
      </c>
      <c r="D164" s="40" t="s">
        <v>529</v>
      </c>
      <c r="E164" s="36" t="s">
        <v>168</v>
      </c>
      <c r="F164" s="37">
        <v>4800</v>
      </c>
      <c r="G164" s="42">
        <v>1.25299</v>
      </c>
      <c r="H164" s="41">
        <f t="shared" si="6"/>
        <v>1.25</v>
      </c>
      <c r="I164" s="56">
        <f t="shared" si="7"/>
        <v>6000</v>
      </c>
      <c r="J164" s="57"/>
      <c r="K164" s="55">
        <f t="shared" si="8"/>
        <v>0</v>
      </c>
      <c r="L164" s="53" t="s">
        <v>530</v>
      </c>
    </row>
    <row r="165" ht="30" customHeight="1" spans="1:12">
      <c r="A165" s="38" t="s">
        <v>49</v>
      </c>
      <c r="B165" s="39" t="s">
        <v>531</v>
      </c>
      <c r="C165" s="40" t="s">
        <v>532</v>
      </c>
      <c r="D165" s="40" t="s">
        <v>529</v>
      </c>
      <c r="E165" s="36" t="s">
        <v>168</v>
      </c>
      <c r="F165" s="37">
        <v>5000</v>
      </c>
      <c r="G165" s="42">
        <v>1.2493</v>
      </c>
      <c r="H165" s="41">
        <f t="shared" si="6"/>
        <v>1.25</v>
      </c>
      <c r="I165" s="56">
        <f t="shared" si="7"/>
        <v>6250</v>
      </c>
      <c r="J165" s="57"/>
      <c r="K165" s="55">
        <f t="shared" si="8"/>
        <v>0</v>
      </c>
      <c r="L165" s="53" t="s">
        <v>400</v>
      </c>
    </row>
    <row r="166" ht="30" customHeight="1" spans="1:12">
      <c r="A166" s="38" t="s">
        <v>190</v>
      </c>
      <c r="B166" s="39" t="s">
        <v>533</v>
      </c>
      <c r="C166" s="40" t="s">
        <v>534</v>
      </c>
      <c r="D166" s="40" t="s">
        <v>535</v>
      </c>
      <c r="E166" s="36" t="s">
        <v>168</v>
      </c>
      <c r="F166" s="37"/>
      <c r="G166" s="42">
        <v>3.6793</v>
      </c>
      <c r="H166" s="41">
        <f t="shared" si="6"/>
        <v>3.68</v>
      </c>
      <c r="I166" s="56">
        <f t="shared" si="7"/>
        <v>0</v>
      </c>
      <c r="J166" s="54">
        <f>ROUND(H166*报价汇总表1!$C$8,2)</f>
        <v>0</v>
      </c>
      <c r="K166" s="55"/>
      <c r="L166" s="53" t="s">
        <v>400</v>
      </c>
    </row>
    <row r="167" ht="30" customHeight="1" spans="1:12">
      <c r="A167" s="38" t="s">
        <v>285</v>
      </c>
      <c r="B167" s="39" t="s">
        <v>536</v>
      </c>
      <c r="C167" s="40" t="s">
        <v>537</v>
      </c>
      <c r="D167" s="40"/>
      <c r="E167" s="36" t="s">
        <v>33</v>
      </c>
      <c r="F167" s="37"/>
      <c r="G167" s="42">
        <v>0</v>
      </c>
      <c r="H167" s="41">
        <f t="shared" si="6"/>
        <v>0</v>
      </c>
      <c r="I167" s="56">
        <f t="shared" si="7"/>
        <v>0</v>
      </c>
      <c r="J167" s="54">
        <f>ROUND(H167*报价汇总表1!$C$8,2)</f>
        <v>0</v>
      </c>
      <c r="K167" s="55"/>
      <c r="L167" s="53"/>
    </row>
    <row r="168" ht="60" customHeight="1" spans="1:12">
      <c r="A168" s="38" t="s">
        <v>61</v>
      </c>
      <c r="B168" s="39" t="s">
        <v>538</v>
      </c>
      <c r="C168" s="40" t="s">
        <v>539</v>
      </c>
      <c r="D168" s="40" t="s">
        <v>540</v>
      </c>
      <c r="E168" s="36" t="s">
        <v>168</v>
      </c>
      <c r="F168" s="37">
        <v>2400</v>
      </c>
      <c r="G168" s="42">
        <v>9.0493</v>
      </c>
      <c r="H168" s="41">
        <f t="shared" si="6"/>
        <v>9.05</v>
      </c>
      <c r="I168" s="56">
        <f t="shared" si="7"/>
        <v>21720</v>
      </c>
      <c r="J168" s="57"/>
      <c r="K168" s="55">
        <f t="shared" si="8"/>
        <v>0</v>
      </c>
      <c r="L168" s="53" t="s">
        <v>400</v>
      </c>
    </row>
    <row r="169" ht="60" customHeight="1" spans="1:12">
      <c r="A169" s="38" t="s">
        <v>66</v>
      </c>
      <c r="B169" s="39" t="s">
        <v>541</v>
      </c>
      <c r="C169" s="40" t="s">
        <v>542</v>
      </c>
      <c r="D169" s="40" t="s">
        <v>540</v>
      </c>
      <c r="E169" s="36" t="s">
        <v>168</v>
      </c>
      <c r="F169" s="37">
        <v>4600</v>
      </c>
      <c r="G169" s="42">
        <v>10.994988031</v>
      </c>
      <c r="H169" s="41">
        <f t="shared" si="6"/>
        <v>10.99</v>
      </c>
      <c r="I169" s="56">
        <f t="shared" si="7"/>
        <v>50554</v>
      </c>
      <c r="J169" s="57"/>
      <c r="K169" s="55">
        <f t="shared" si="8"/>
        <v>0</v>
      </c>
      <c r="L169" s="53" t="s">
        <v>400</v>
      </c>
    </row>
    <row r="170" ht="20.1" customHeight="1" spans="1:12">
      <c r="A170" s="38" t="s">
        <v>543</v>
      </c>
      <c r="B170" s="39" t="s">
        <v>544</v>
      </c>
      <c r="C170" s="40" t="s">
        <v>545</v>
      </c>
      <c r="D170" s="40"/>
      <c r="E170" s="36" t="s">
        <v>33</v>
      </c>
      <c r="F170" s="37"/>
      <c r="G170" s="42">
        <v>0</v>
      </c>
      <c r="H170" s="41">
        <f t="shared" si="6"/>
        <v>0</v>
      </c>
      <c r="I170" s="56">
        <f t="shared" si="7"/>
        <v>0</v>
      </c>
      <c r="J170" s="54">
        <f>ROUND(H170*报价汇总表1!$C$8,2)</f>
        <v>0</v>
      </c>
      <c r="K170" s="55"/>
      <c r="L170" s="53"/>
    </row>
    <row r="171" ht="60" customHeight="1" spans="1:12">
      <c r="A171" s="38" t="s">
        <v>45</v>
      </c>
      <c r="B171" s="39" t="s">
        <v>546</v>
      </c>
      <c r="C171" s="40" t="s">
        <v>547</v>
      </c>
      <c r="D171" s="40" t="s">
        <v>548</v>
      </c>
      <c r="E171" s="36" t="s">
        <v>41</v>
      </c>
      <c r="F171" s="37">
        <v>6000</v>
      </c>
      <c r="G171" s="42">
        <v>8.12</v>
      </c>
      <c r="H171" s="41">
        <f t="shared" si="6"/>
        <v>8.12</v>
      </c>
      <c r="I171" s="56">
        <f t="shared" si="7"/>
        <v>48720</v>
      </c>
      <c r="J171" s="57"/>
      <c r="K171" s="55">
        <f t="shared" si="8"/>
        <v>0</v>
      </c>
      <c r="L171" s="53"/>
    </row>
    <row r="172" ht="60" customHeight="1" spans="1:12">
      <c r="A172" s="38" t="s">
        <v>49</v>
      </c>
      <c r="B172" s="39" t="s">
        <v>549</v>
      </c>
      <c r="C172" s="40" t="s">
        <v>550</v>
      </c>
      <c r="D172" s="40" t="s">
        <v>551</v>
      </c>
      <c r="E172" s="36" t="s">
        <v>41</v>
      </c>
      <c r="F172" s="37">
        <v>6000</v>
      </c>
      <c r="G172" s="42">
        <v>13.32</v>
      </c>
      <c r="H172" s="41">
        <f t="shared" si="6"/>
        <v>13.32</v>
      </c>
      <c r="I172" s="56">
        <f t="shared" si="7"/>
        <v>79920</v>
      </c>
      <c r="J172" s="57"/>
      <c r="K172" s="55">
        <f t="shared" si="8"/>
        <v>0</v>
      </c>
      <c r="L172" s="53"/>
    </row>
    <row r="173" ht="69.95" customHeight="1" spans="1:12">
      <c r="A173" s="38" t="s">
        <v>190</v>
      </c>
      <c r="B173" s="39" t="s">
        <v>552</v>
      </c>
      <c r="C173" s="40" t="s">
        <v>553</v>
      </c>
      <c r="D173" s="40" t="s">
        <v>554</v>
      </c>
      <c r="E173" s="36" t="s">
        <v>41</v>
      </c>
      <c r="F173" s="37">
        <v>1000</v>
      </c>
      <c r="G173" s="42">
        <v>11.27</v>
      </c>
      <c r="H173" s="41">
        <f t="shared" si="6"/>
        <v>11.27</v>
      </c>
      <c r="I173" s="56">
        <f t="shared" si="7"/>
        <v>11270</v>
      </c>
      <c r="J173" s="57"/>
      <c r="K173" s="55">
        <f t="shared" si="8"/>
        <v>0</v>
      </c>
      <c r="L173" s="53"/>
    </row>
    <row r="174" ht="69.95" customHeight="1" spans="1:12">
      <c r="A174" s="38" t="s">
        <v>285</v>
      </c>
      <c r="B174" s="39" t="s">
        <v>555</v>
      </c>
      <c r="C174" s="40" t="s">
        <v>556</v>
      </c>
      <c r="D174" s="40" t="s">
        <v>557</v>
      </c>
      <c r="E174" s="36" t="s">
        <v>41</v>
      </c>
      <c r="F174" s="37"/>
      <c r="G174" s="42">
        <v>25.87</v>
      </c>
      <c r="H174" s="41">
        <f t="shared" si="6"/>
        <v>25.87</v>
      </c>
      <c r="I174" s="56">
        <f t="shared" si="7"/>
        <v>0</v>
      </c>
      <c r="J174" s="54">
        <f>ROUND(H174*报价汇总表1!$C$8,2)</f>
        <v>0</v>
      </c>
      <c r="K174" s="55"/>
      <c r="L174" s="53"/>
    </row>
    <row r="175" ht="69.95" customHeight="1" spans="1:12">
      <c r="A175" s="38" t="s">
        <v>289</v>
      </c>
      <c r="B175" s="39" t="s">
        <v>558</v>
      </c>
      <c r="C175" s="40" t="s">
        <v>559</v>
      </c>
      <c r="D175" s="40" t="s">
        <v>560</v>
      </c>
      <c r="E175" s="36" t="s">
        <v>41</v>
      </c>
      <c r="F175" s="37"/>
      <c r="G175" s="42">
        <v>45.93</v>
      </c>
      <c r="H175" s="41">
        <f t="shared" si="6"/>
        <v>45.93</v>
      </c>
      <c r="I175" s="56">
        <f t="shared" si="7"/>
        <v>0</v>
      </c>
      <c r="J175" s="54">
        <f>ROUND(H175*报价汇总表1!$C$8,2)</f>
        <v>0</v>
      </c>
      <c r="K175" s="55"/>
      <c r="L175" s="53"/>
    </row>
    <row r="176" ht="30" customHeight="1" spans="1:12">
      <c r="A176" s="38" t="s">
        <v>406</v>
      </c>
      <c r="B176" s="39" t="s">
        <v>561</v>
      </c>
      <c r="C176" s="40" t="s">
        <v>562</v>
      </c>
      <c r="D176" s="40"/>
      <c r="E176" s="36" t="s">
        <v>33</v>
      </c>
      <c r="F176" s="37"/>
      <c r="G176" s="42">
        <v>0</v>
      </c>
      <c r="H176" s="41">
        <f t="shared" si="6"/>
        <v>0</v>
      </c>
      <c r="I176" s="56">
        <f t="shared" si="7"/>
        <v>0</v>
      </c>
      <c r="J176" s="54">
        <f>ROUND(H176*报价汇总表1!$C$8,2)</f>
        <v>0</v>
      </c>
      <c r="K176" s="55"/>
      <c r="L176" s="53"/>
    </row>
    <row r="177" ht="69.95" customHeight="1" spans="1:12">
      <c r="A177" s="38" t="s">
        <v>61</v>
      </c>
      <c r="B177" s="39" t="s">
        <v>563</v>
      </c>
      <c r="C177" s="40" t="s">
        <v>564</v>
      </c>
      <c r="D177" s="40" t="s">
        <v>560</v>
      </c>
      <c r="E177" s="36" t="s">
        <v>41</v>
      </c>
      <c r="F177" s="37"/>
      <c r="G177" s="42">
        <v>51.67</v>
      </c>
      <c r="H177" s="41">
        <f t="shared" si="6"/>
        <v>51.67</v>
      </c>
      <c r="I177" s="56">
        <f t="shared" si="7"/>
        <v>0</v>
      </c>
      <c r="J177" s="54">
        <f>ROUND(H177*报价汇总表1!$C$8,2)</f>
        <v>0</v>
      </c>
      <c r="K177" s="55"/>
      <c r="L177" s="53"/>
    </row>
    <row r="178" ht="69.95" customHeight="1" spans="1:12">
      <c r="A178" s="38" t="s">
        <v>66</v>
      </c>
      <c r="B178" s="39" t="s">
        <v>565</v>
      </c>
      <c r="C178" s="40" t="s">
        <v>566</v>
      </c>
      <c r="D178" s="40" t="s">
        <v>560</v>
      </c>
      <c r="E178" s="36" t="s">
        <v>41</v>
      </c>
      <c r="F178" s="37"/>
      <c r="G178" s="42">
        <v>56.04</v>
      </c>
      <c r="H178" s="41">
        <f t="shared" si="6"/>
        <v>56.04</v>
      </c>
      <c r="I178" s="56">
        <f t="shared" si="7"/>
        <v>0</v>
      </c>
      <c r="J178" s="54">
        <f>ROUND(H178*报价汇总表1!$C$8,2)</f>
        <v>0</v>
      </c>
      <c r="K178" s="55"/>
      <c r="L178" s="53"/>
    </row>
    <row r="179" ht="69.95" customHeight="1" spans="1:12">
      <c r="A179" s="38" t="s">
        <v>372</v>
      </c>
      <c r="B179" s="39" t="s">
        <v>567</v>
      </c>
      <c r="C179" s="40" t="s">
        <v>568</v>
      </c>
      <c r="D179" s="40" t="s">
        <v>560</v>
      </c>
      <c r="E179" s="36" t="s">
        <v>41</v>
      </c>
      <c r="F179" s="37"/>
      <c r="G179" s="42">
        <v>59.87</v>
      </c>
      <c r="H179" s="41">
        <f t="shared" si="6"/>
        <v>59.87</v>
      </c>
      <c r="I179" s="56">
        <f t="shared" si="7"/>
        <v>0</v>
      </c>
      <c r="J179" s="54">
        <f>ROUND(H179*报价汇总表1!$C$8,2)</f>
        <v>0</v>
      </c>
      <c r="K179" s="55"/>
      <c r="L179" s="53"/>
    </row>
    <row r="180" ht="80.1" customHeight="1" spans="1:12">
      <c r="A180" s="38" t="s">
        <v>411</v>
      </c>
      <c r="B180" s="39" t="s">
        <v>569</v>
      </c>
      <c r="C180" s="40" t="s">
        <v>570</v>
      </c>
      <c r="D180" s="40" t="s">
        <v>571</v>
      </c>
      <c r="E180" s="36" t="s">
        <v>41</v>
      </c>
      <c r="F180" s="37"/>
      <c r="G180" s="42">
        <v>39.81</v>
      </c>
      <c r="H180" s="41">
        <f t="shared" si="6"/>
        <v>39.81</v>
      </c>
      <c r="I180" s="56">
        <f t="shared" si="7"/>
        <v>0</v>
      </c>
      <c r="J180" s="54">
        <f>ROUND(H180*报价汇总表1!$C$8,2)</f>
        <v>0</v>
      </c>
      <c r="K180" s="55"/>
      <c r="L180" s="53"/>
    </row>
    <row r="181" ht="50.1" customHeight="1" spans="1:12">
      <c r="A181" s="38" t="s">
        <v>415</v>
      </c>
      <c r="B181" s="39" t="s">
        <v>572</v>
      </c>
      <c r="C181" s="40" t="s">
        <v>573</v>
      </c>
      <c r="D181" s="40" t="s">
        <v>574</v>
      </c>
      <c r="E181" s="36" t="s">
        <v>41</v>
      </c>
      <c r="F181" s="37"/>
      <c r="G181" s="42">
        <v>38.7</v>
      </c>
      <c r="H181" s="41">
        <f t="shared" si="6"/>
        <v>38.7</v>
      </c>
      <c r="I181" s="56">
        <f t="shared" si="7"/>
        <v>0</v>
      </c>
      <c r="J181" s="54">
        <f>ROUND(H181*报价汇总表1!$C$8,2)</f>
        <v>0</v>
      </c>
      <c r="K181" s="55"/>
      <c r="L181" s="53"/>
    </row>
    <row r="182" ht="30" customHeight="1" spans="1:12">
      <c r="A182" s="38" t="s">
        <v>419</v>
      </c>
      <c r="B182" s="39" t="s">
        <v>575</v>
      </c>
      <c r="C182" s="40" t="s">
        <v>576</v>
      </c>
      <c r="D182" s="40" t="s">
        <v>577</v>
      </c>
      <c r="E182" s="36" t="s">
        <v>41</v>
      </c>
      <c r="F182" s="37"/>
      <c r="G182" s="42">
        <v>14.55</v>
      </c>
      <c r="H182" s="41">
        <f t="shared" si="6"/>
        <v>14.55</v>
      </c>
      <c r="I182" s="56">
        <f t="shared" si="7"/>
        <v>0</v>
      </c>
      <c r="J182" s="54">
        <f>ROUND(H182*报价汇总表1!$C$8,2)</f>
        <v>0</v>
      </c>
      <c r="K182" s="55"/>
      <c r="L182" s="53"/>
    </row>
    <row r="183" ht="30" customHeight="1" spans="1:12">
      <c r="A183" s="38" t="s">
        <v>578</v>
      </c>
      <c r="B183" s="39" t="s">
        <v>579</v>
      </c>
      <c r="C183" s="40" t="s">
        <v>580</v>
      </c>
      <c r="D183" s="40"/>
      <c r="E183" s="36" t="s">
        <v>33</v>
      </c>
      <c r="F183" s="37"/>
      <c r="G183" s="42">
        <v>0</v>
      </c>
      <c r="H183" s="41">
        <f t="shared" si="6"/>
        <v>0</v>
      </c>
      <c r="I183" s="56">
        <f t="shared" si="7"/>
        <v>0</v>
      </c>
      <c r="J183" s="54">
        <f>ROUND(H183*报价汇总表1!$C$8,2)</f>
        <v>0</v>
      </c>
      <c r="K183" s="55"/>
      <c r="L183" s="53"/>
    </row>
    <row r="184" ht="20.1" customHeight="1" spans="1:12">
      <c r="A184" s="38" t="s">
        <v>45</v>
      </c>
      <c r="B184" s="39" t="s">
        <v>581</v>
      </c>
      <c r="C184" s="40" t="s">
        <v>582</v>
      </c>
      <c r="D184" s="40"/>
      <c r="E184" s="36" t="s">
        <v>33</v>
      </c>
      <c r="F184" s="37"/>
      <c r="G184" s="42">
        <v>0</v>
      </c>
      <c r="H184" s="41">
        <f t="shared" si="6"/>
        <v>0</v>
      </c>
      <c r="I184" s="56">
        <f t="shared" si="7"/>
        <v>0</v>
      </c>
      <c r="J184" s="54">
        <f>ROUND(H184*报价汇总表1!$C$8,2)</f>
        <v>0</v>
      </c>
      <c r="K184" s="55"/>
      <c r="L184" s="53"/>
    </row>
    <row r="185" ht="69.95" customHeight="1" spans="1:12">
      <c r="A185" s="38" t="s">
        <v>61</v>
      </c>
      <c r="B185" s="39" t="s">
        <v>583</v>
      </c>
      <c r="C185" s="40" t="s">
        <v>584</v>
      </c>
      <c r="D185" s="40" t="s">
        <v>585</v>
      </c>
      <c r="E185" s="36" t="s">
        <v>57</v>
      </c>
      <c r="F185" s="37">
        <v>250</v>
      </c>
      <c r="G185" s="42">
        <v>350.98</v>
      </c>
      <c r="H185" s="41">
        <f t="shared" si="6"/>
        <v>350.98</v>
      </c>
      <c r="I185" s="56">
        <f t="shared" si="7"/>
        <v>87745</v>
      </c>
      <c r="J185" s="57"/>
      <c r="K185" s="55">
        <f t="shared" si="8"/>
        <v>0</v>
      </c>
      <c r="L185" s="53"/>
    </row>
    <row r="186" ht="69.95" customHeight="1" spans="1:12">
      <c r="A186" s="38" t="s">
        <v>66</v>
      </c>
      <c r="B186" s="39" t="s">
        <v>586</v>
      </c>
      <c r="C186" s="40" t="s">
        <v>587</v>
      </c>
      <c r="D186" s="40" t="s">
        <v>585</v>
      </c>
      <c r="E186" s="36" t="s">
        <v>57</v>
      </c>
      <c r="F186" s="37"/>
      <c r="G186" s="42">
        <v>368.93</v>
      </c>
      <c r="H186" s="41">
        <f t="shared" si="6"/>
        <v>368.93</v>
      </c>
      <c r="I186" s="56">
        <f t="shared" si="7"/>
        <v>0</v>
      </c>
      <c r="J186" s="54">
        <f>ROUND(H186*报价汇总表1!$C$8,2)</f>
        <v>0</v>
      </c>
      <c r="K186" s="55"/>
      <c r="L186" s="53"/>
    </row>
    <row r="187" ht="20.1" customHeight="1" spans="1:12">
      <c r="A187" s="38" t="s">
        <v>49</v>
      </c>
      <c r="B187" s="39" t="s">
        <v>588</v>
      </c>
      <c r="C187" s="40" t="s">
        <v>589</v>
      </c>
      <c r="D187" s="40"/>
      <c r="E187" s="36" t="s">
        <v>33</v>
      </c>
      <c r="F187" s="37"/>
      <c r="G187" s="42">
        <v>0</v>
      </c>
      <c r="H187" s="41">
        <f t="shared" si="6"/>
        <v>0</v>
      </c>
      <c r="I187" s="56">
        <f t="shared" si="7"/>
        <v>0</v>
      </c>
      <c r="J187" s="54">
        <f>ROUND(H187*报价汇总表1!$C$8,2)</f>
        <v>0</v>
      </c>
      <c r="K187" s="55"/>
      <c r="L187" s="53"/>
    </row>
    <row r="188" ht="69.95" customHeight="1" spans="1:12">
      <c r="A188" s="38" t="s">
        <v>61</v>
      </c>
      <c r="B188" s="39" t="s">
        <v>590</v>
      </c>
      <c r="C188" s="40" t="s">
        <v>591</v>
      </c>
      <c r="D188" s="40" t="s">
        <v>585</v>
      </c>
      <c r="E188" s="36" t="s">
        <v>57</v>
      </c>
      <c r="F188" s="37">
        <v>300</v>
      </c>
      <c r="G188" s="42">
        <v>364.22</v>
      </c>
      <c r="H188" s="41">
        <f t="shared" si="6"/>
        <v>364.22</v>
      </c>
      <c r="I188" s="56">
        <f t="shared" si="7"/>
        <v>109266</v>
      </c>
      <c r="J188" s="57"/>
      <c r="K188" s="55">
        <f t="shared" si="8"/>
        <v>0</v>
      </c>
      <c r="L188" s="53"/>
    </row>
    <row r="189" ht="69.95" customHeight="1" spans="1:12">
      <c r="A189" s="38" t="s">
        <v>66</v>
      </c>
      <c r="B189" s="39" t="s">
        <v>592</v>
      </c>
      <c r="C189" s="40" t="s">
        <v>593</v>
      </c>
      <c r="D189" s="40" t="s">
        <v>585</v>
      </c>
      <c r="E189" s="36" t="s">
        <v>57</v>
      </c>
      <c r="F189" s="37"/>
      <c r="G189" s="42">
        <v>401.16</v>
      </c>
      <c r="H189" s="41">
        <f t="shared" si="6"/>
        <v>401.16</v>
      </c>
      <c r="I189" s="56">
        <f t="shared" si="7"/>
        <v>0</v>
      </c>
      <c r="J189" s="54">
        <f>ROUND(H189*报价汇总表1!$C$8,2)</f>
        <v>0</v>
      </c>
      <c r="K189" s="55"/>
      <c r="L189" s="53"/>
    </row>
    <row r="190" ht="69.95" customHeight="1" spans="1:12">
      <c r="A190" s="38" t="s">
        <v>372</v>
      </c>
      <c r="B190" s="39" t="s">
        <v>594</v>
      </c>
      <c r="C190" s="40" t="s">
        <v>595</v>
      </c>
      <c r="D190" s="40" t="s">
        <v>585</v>
      </c>
      <c r="E190" s="36" t="s">
        <v>57</v>
      </c>
      <c r="F190" s="37"/>
      <c r="G190" s="42">
        <v>355</v>
      </c>
      <c r="H190" s="41">
        <f t="shared" si="6"/>
        <v>355</v>
      </c>
      <c r="I190" s="56">
        <f t="shared" si="7"/>
        <v>0</v>
      </c>
      <c r="J190" s="54">
        <f>ROUND(H190*报价汇总表1!$C$8,2)</f>
        <v>0</v>
      </c>
      <c r="K190" s="55"/>
      <c r="L190" s="53"/>
    </row>
    <row r="191" ht="20.1" customHeight="1" spans="1:12">
      <c r="A191" s="38" t="s">
        <v>596</v>
      </c>
      <c r="B191" s="39" t="s">
        <v>597</v>
      </c>
      <c r="C191" s="40" t="s">
        <v>598</v>
      </c>
      <c r="D191" s="40"/>
      <c r="E191" s="36" t="s">
        <v>33</v>
      </c>
      <c r="F191" s="37"/>
      <c r="G191" s="42">
        <v>0</v>
      </c>
      <c r="H191" s="41">
        <f t="shared" si="6"/>
        <v>0</v>
      </c>
      <c r="I191" s="56">
        <f t="shared" si="7"/>
        <v>0</v>
      </c>
      <c r="J191" s="54">
        <f>ROUND(H191*报价汇总表1!$C$8,2)</f>
        <v>0</v>
      </c>
      <c r="K191" s="55"/>
      <c r="L191" s="53"/>
    </row>
    <row r="192" ht="20.1" customHeight="1" spans="1:12">
      <c r="A192" s="38" t="s">
        <v>45</v>
      </c>
      <c r="B192" s="39" t="s">
        <v>599</v>
      </c>
      <c r="C192" s="40" t="s">
        <v>600</v>
      </c>
      <c r="D192" s="40"/>
      <c r="E192" s="36" t="s">
        <v>33</v>
      </c>
      <c r="F192" s="37"/>
      <c r="G192" s="42">
        <v>0</v>
      </c>
      <c r="H192" s="41">
        <f t="shared" si="6"/>
        <v>0</v>
      </c>
      <c r="I192" s="56">
        <f t="shared" si="7"/>
        <v>0</v>
      </c>
      <c r="J192" s="54">
        <f>ROUND(H192*报价汇总表1!$C$8,2)</f>
        <v>0</v>
      </c>
      <c r="K192" s="55"/>
      <c r="L192" s="53"/>
    </row>
    <row r="193" ht="60" customHeight="1" spans="1:12">
      <c r="A193" s="38" t="s">
        <v>61</v>
      </c>
      <c r="B193" s="39" t="s">
        <v>601</v>
      </c>
      <c r="C193" s="40" t="s">
        <v>602</v>
      </c>
      <c r="D193" s="40" t="s">
        <v>603</v>
      </c>
      <c r="E193" s="36" t="s">
        <v>57</v>
      </c>
      <c r="F193" s="37"/>
      <c r="G193" s="42">
        <v>244.527270398</v>
      </c>
      <c r="H193" s="41">
        <f t="shared" si="6"/>
        <v>244.53</v>
      </c>
      <c r="I193" s="56">
        <f t="shared" si="7"/>
        <v>0</v>
      </c>
      <c r="J193" s="54">
        <f>ROUND(H193*报价汇总表1!$C$8,2)</f>
        <v>0</v>
      </c>
      <c r="K193" s="55"/>
      <c r="L193" s="53" t="s">
        <v>437</v>
      </c>
    </row>
    <row r="194" ht="60" customHeight="1" spans="1:12">
      <c r="A194" s="38" t="s">
        <v>66</v>
      </c>
      <c r="B194" s="39" t="s">
        <v>604</v>
      </c>
      <c r="C194" s="40" t="s">
        <v>605</v>
      </c>
      <c r="D194" s="40" t="s">
        <v>603</v>
      </c>
      <c r="E194" s="36" t="s">
        <v>57</v>
      </c>
      <c r="F194" s="37">
        <v>600</v>
      </c>
      <c r="G194" s="42">
        <v>244.5274715229</v>
      </c>
      <c r="H194" s="41">
        <f t="shared" si="6"/>
        <v>244.53</v>
      </c>
      <c r="I194" s="56">
        <f t="shared" si="7"/>
        <v>146718</v>
      </c>
      <c r="J194" s="57"/>
      <c r="K194" s="55">
        <f t="shared" si="8"/>
        <v>0</v>
      </c>
      <c r="L194" s="53" t="s">
        <v>146</v>
      </c>
    </row>
    <row r="195" ht="60" customHeight="1" spans="1:12">
      <c r="A195" s="38" t="s">
        <v>372</v>
      </c>
      <c r="B195" s="39" t="s">
        <v>606</v>
      </c>
      <c r="C195" s="40" t="s">
        <v>607</v>
      </c>
      <c r="D195" s="40" t="s">
        <v>603</v>
      </c>
      <c r="E195" s="36" t="s">
        <v>57</v>
      </c>
      <c r="F195" s="37"/>
      <c r="G195" s="42">
        <v>244.527329308</v>
      </c>
      <c r="H195" s="41">
        <f t="shared" si="6"/>
        <v>244.53</v>
      </c>
      <c r="I195" s="56">
        <f t="shared" si="7"/>
        <v>0</v>
      </c>
      <c r="J195" s="54">
        <f>ROUND(H195*报价汇总表1!$C$8,2)</f>
        <v>0</v>
      </c>
      <c r="K195" s="55"/>
      <c r="L195" s="53" t="s">
        <v>608</v>
      </c>
    </row>
    <row r="196" ht="60" customHeight="1" spans="1:12">
      <c r="A196" s="38" t="s">
        <v>376</v>
      </c>
      <c r="B196" s="39" t="s">
        <v>609</v>
      </c>
      <c r="C196" s="40" t="s">
        <v>610</v>
      </c>
      <c r="D196" s="40" t="s">
        <v>603</v>
      </c>
      <c r="E196" s="36" t="s">
        <v>57</v>
      </c>
      <c r="F196" s="37"/>
      <c r="G196" s="42">
        <v>244.5271134864</v>
      </c>
      <c r="H196" s="41">
        <f t="shared" si="6"/>
        <v>244.53</v>
      </c>
      <c r="I196" s="56">
        <f t="shared" si="7"/>
        <v>0</v>
      </c>
      <c r="J196" s="54">
        <f>ROUND(H196*报价汇总表1!$C$8,2)</f>
        <v>0</v>
      </c>
      <c r="K196" s="55"/>
      <c r="L196" s="53" t="s">
        <v>611</v>
      </c>
    </row>
    <row r="197" ht="60" customHeight="1" spans="1:12">
      <c r="A197" s="38" t="s">
        <v>403</v>
      </c>
      <c r="B197" s="39" t="s">
        <v>612</v>
      </c>
      <c r="C197" s="40" t="s">
        <v>613</v>
      </c>
      <c r="D197" s="40" t="s">
        <v>603</v>
      </c>
      <c r="E197" s="36" t="s">
        <v>57</v>
      </c>
      <c r="F197" s="37"/>
      <c r="G197" s="42">
        <v>230.489284068</v>
      </c>
      <c r="H197" s="41">
        <f t="shared" si="6"/>
        <v>230.49</v>
      </c>
      <c r="I197" s="56">
        <f t="shared" si="7"/>
        <v>0</v>
      </c>
      <c r="J197" s="54">
        <f>ROUND(H197*报价汇总表1!$C$8,2)</f>
        <v>0</v>
      </c>
      <c r="K197" s="55"/>
      <c r="L197" s="53" t="s">
        <v>614</v>
      </c>
    </row>
    <row r="198" ht="60" customHeight="1" spans="1:12">
      <c r="A198" s="38" t="s">
        <v>615</v>
      </c>
      <c r="B198" s="39" t="s">
        <v>616</v>
      </c>
      <c r="C198" s="40" t="s">
        <v>617</v>
      </c>
      <c r="D198" s="40" t="s">
        <v>603</v>
      </c>
      <c r="E198" s="36" t="s">
        <v>57</v>
      </c>
      <c r="F198" s="37"/>
      <c r="G198" s="42">
        <v>230.488019173</v>
      </c>
      <c r="H198" s="41">
        <f t="shared" si="6"/>
        <v>230.49</v>
      </c>
      <c r="I198" s="56">
        <f t="shared" si="7"/>
        <v>0</v>
      </c>
      <c r="J198" s="54">
        <f>ROUND(H198*报价汇总表1!$C$8,2)</f>
        <v>0</v>
      </c>
      <c r="K198" s="55"/>
      <c r="L198" s="53" t="s">
        <v>437</v>
      </c>
    </row>
    <row r="199" ht="30" customHeight="1" spans="1:12">
      <c r="A199" s="38" t="s">
        <v>618</v>
      </c>
      <c r="B199" s="39" t="s">
        <v>619</v>
      </c>
      <c r="C199" s="40" t="s">
        <v>620</v>
      </c>
      <c r="D199" s="40" t="s">
        <v>621</v>
      </c>
      <c r="E199" s="36" t="s">
        <v>57</v>
      </c>
      <c r="F199" s="37">
        <v>800</v>
      </c>
      <c r="G199" s="42">
        <v>162.684957684</v>
      </c>
      <c r="H199" s="41">
        <f t="shared" ref="H199:H262" si="9">ROUND(G199,2)</f>
        <v>162.68</v>
      </c>
      <c r="I199" s="56">
        <f t="shared" ref="I199:I262" si="10">ROUND(F199*H199,0)</f>
        <v>130144</v>
      </c>
      <c r="J199" s="57"/>
      <c r="K199" s="55">
        <f t="shared" ref="K199:K262" si="11">ROUND(F199*J199,0)</f>
        <v>0</v>
      </c>
      <c r="L199" s="53" t="s">
        <v>146</v>
      </c>
    </row>
    <row r="200" ht="30" customHeight="1" spans="1:12">
      <c r="A200" s="38" t="s">
        <v>622</v>
      </c>
      <c r="B200" s="39"/>
      <c r="C200" s="40" t="s">
        <v>623</v>
      </c>
      <c r="D200" s="40"/>
      <c r="E200" s="36" t="s">
        <v>57</v>
      </c>
      <c r="F200" s="37">
        <v>400</v>
      </c>
      <c r="G200" s="42">
        <v>162.6848874462</v>
      </c>
      <c r="H200" s="41">
        <f t="shared" si="9"/>
        <v>162.68</v>
      </c>
      <c r="I200" s="56">
        <f t="shared" si="10"/>
        <v>65072</v>
      </c>
      <c r="J200" s="57"/>
      <c r="K200" s="55">
        <f t="shared" si="11"/>
        <v>0</v>
      </c>
      <c r="L200" s="53" t="s">
        <v>437</v>
      </c>
    </row>
    <row r="201" ht="69.95" customHeight="1" spans="1:12">
      <c r="A201" s="38" t="s">
        <v>49</v>
      </c>
      <c r="B201" s="39" t="s">
        <v>624</v>
      </c>
      <c r="C201" s="40" t="s">
        <v>625</v>
      </c>
      <c r="D201" s="40" t="s">
        <v>626</v>
      </c>
      <c r="E201" s="36" t="s">
        <v>57</v>
      </c>
      <c r="F201" s="37">
        <v>22.0275</v>
      </c>
      <c r="G201" s="42">
        <v>279.319793704</v>
      </c>
      <c r="H201" s="41">
        <f t="shared" si="9"/>
        <v>279.32</v>
      </c>
      <c r="I201" s="56">
        <f t="shared" si="10"/>
        <v>6153</v>
      </c>
      <c r="J201" s="57"/>
      <c r="K201" s="55">
        <f t="shared" si="11"/>
        <v>0</v>
      </c>
      <c r="L201" s="53" t="s">
        <v>437</v>
      </c>
    </row>
    <row r="202" ht="69.95" customHeight="1" spans="1:12">
      <c r="A202" s="38" t="s">
        <v>627</v>
      </c>
      <c r="B202" s="39" t="s">
        <v>628</v>
      </c>
      <c r="C202" s="40" t="s">
        <v>629</v>
      </c>
      <c r="D202" s="40" t="s">
        <v>626</v>
      </c>
      <c r="E202" s="36" t="s">
        <v>57</v>
      </c>
      <c r="F202" s="37">
        <v>14.2</v>
      </c>
      <c r="G202" s="42">
        <v>279.3189616336</v>
      </c>
      <c r="H202" s="41">
        <f t="shared" si="9"/>
        <v>279.32</v>
      </c>
      <c r="I202" s="56">
        <f t="shared" si="10"/>
        <v>3966</v>
      </c>
      <c r="J202" s="57"/>
      <c r="K202" s="55">
        <f t="shared" si="11"/>
        <v>0</v>
      </c>
      <c r="L202" s="53" t="s">
        <v>146</v>
      </c>
    </row>
    <row r="203" ht="20.1" customHeight="1" spans="1:12">
      <c r="A203" s="38" t="s">
        <v>630</v>
      </c>
      <c r="B203" s="39" t="s">
        <v>631</v>
      </c>
      <c r="C203" s="40" t="s">
        <v>632</v>
      </c>
      <c r="D203" s="40"/>
      <c r="E203" s="36" t="s">
        <v>33</v>
      </c>
      <c r="F203" s="37"/>
      <c r="G203" s="42">
        <v>0</v>
      </c>
      <c r="H203" s="41">
        <f t="shared" si="9"/>
        <v>0</v>
      </c>
      <c r="I203" s="56">
        <f t="shared" si="10"/>
        <v>0</v>
      </c>
      <c r="J203" s="54">
        <f>ROUND(H203*报价汇总表1!$C$8,2)</f>
        <v>0</v>
      </c>
      <c r="K203" s="55"/>
      <c r="L203" s="53"/>
    </row>
    <row r="204" ht="30" customHeight="1" spans="1:12">
      <c r="A204" s="38" t="s">
        <v>45</v>
      </c>
      <c r="B204" s="39" t="s">
        <v>633</v>
      </c>
      <c r="C204" s="40" t="s">
        <v>634</v>
      </c>
      <c r="D204" s="40"/>
      <c r="E204" s="36" t="s">
        <v>33</v>
      </c>
      <c r="F204" s="37"/>
      <c r="G204" s="42">
        <v>0</v>
      </c>
      <c r="H204" s="41">
        <f t="shared" si="9"/>
        <v>0</v>
      </c>
      <c r="I204" s="56">
        <f t="shared" si="10"/>
        <v>0</v>
      </c>
      <c r="J204" s="54">
        <f>ROUND(H204*报价汇总表1!$C$8,2)</f>
        <v>0</v>
      </c>
      <c r="K204" s="55"/>
      <c r="L204" s="53"/>
    </row>
    <row r="205" ht="90" customHeight="1" spans="1:12">
      <c r="A205" s="38" t="s">
        <v>61</v>
      </c>
      <c r="B205" s="39" t="s">
        <v>635</v>
      </c>
      <c r="C205" s="40" t="s">
        <v>636</v>
      </c>
      <c r="D205" s="40" t="s">
        <v>637</v>
      </c>
      <c r="E205" s="36" t="s">
        <v>57</v>
      </c>
      <c r="F205" s="37"/>
      <c r="G205" s="42">
        <v>320.16</v>
      </c>
      <c r="H205" s="41">
        <f t="shared" si="9"/>
        <v>320.16</v>
      </c>
      <c r="I205" s="56">
        <f t="shared" si="10"/>
        <v>0</v>
      </c>
      <c r="J205" s="54">
        <f>ROUND(H205*报价汇总表1!$C$8,2)</f>
        <v>0</v>
      </c>
      <c r="K205" s="55"/>
      <c r="L205" s="53"/>
    </row>
    <row r="206" ht="90" customHeight="1" spans="1:12">
      <c r="A206" s="38" t="s">
        <v>66</v>
      </c>
      <c r="B206" s="39" t="s">
        <v>638</v>
      </c>
      <c r="C206" s="40" t="s">
        <v>639</v>
      </c>
      <c r="D206" s="40" t="s">
        <v>637</v>
      </c>
      <c r="E206" s="36" t="s">
        <v>57</v>
      </c>
      <c r="F206" s="37">
        <v>360</v>
      </c>
      <c r="G206" s="42">
        <v>324.57</v>
      </c>
      <c r="H206" s="41">
        <f t="shared" si="9"/>
        <v>324.57</v>
      </c>
      <c r="I206" s="56">
        <f t="shared" si="10"/>
        <v>116845</v>
      </c>
      <c r="J206" s="57"/>
      <c r="K206" s="55">
        <f t="shared" si="11"/>
        <v>0</v>
      </c>
      <c r="L206" s="53"/>
    </row>
    <row r="207" ht="20.1" customHeight="1" spans="1:12">
      <c r="A207" s="38" t="s">
        <v>49</v>
      </c>
      <c r="B207" s="39" t="s">
        <v>640</v>
      </c>
      <c r="C207" s="40" t="s">
        <v>641</v>
      </c>
      <c r="D207" s="40"/>
      <c r="E207" s="36" t="s">
        <v>33</v>
      </c>
      <c r="F207" s="37"/>
      <c r="G207" s="42">
        <v>0</v>
      </c>
      <c r="H207" s="41">
        <f t="shared" si="9"/>
        <v>0</v>
      </c>
      <c r="I207" s="56">
        <f t="shared" si="10"/>
        <v>0</v>
      </c>
      <c r="J207" s="54">
        <f>ROUND(H207*报价汇总表1!$C$8,2)</f>
        <v>0</v>
      </c>
      <c r="K207" s="55"/>
      <c r="L207" s="53"/>
    </row>
    <row r="208" ht="80.1" customHeight="1" spans="1:12">
      <c r="A208" s="38" t="s">
        <v>61</v>
      </c>
      <c r="B208" s="39" t="s">
        <v>642</v>
      </c>
      <c r="C208" s="40" t="s">
        <v>643</v>
      </c>
      <c r="D208" s="40" t="s">
        <v>644</v>
      </c>
      <c r="E208" s="36" t="s">
        <v>57</v>
      </c>
      <c r="F208" s="37"/>
      <c r="G208" s="42">
        <v>236.444839692</v>
      </c>
      <c r="H208" s="41">
        <f t="shared" si="9"/>
        <v>236.44</v>
      </c>
      <c r="I208" s="56">
        <f t="shared" si="10"/>
        <v>0</v>
      </c>
      <c r="J208" s="54">
        <f>ROUND(H208*报价汇总表1!$C$8,2)</f>
        <v>0</v>
      </c>
      <c r="K208" s="55"/>
      <c r="L208" s="53" t="s">
        <v>614</v>
      </c>
    </row>
    <row r="209" ht="80.1" customHeight="1" spans="1:12">
      <c r="A209" s="38" t="s">
        <v>66</v>
      </c>
      <c r="B209" s="39" t="s">
        <v>645</v>
      </c>
      <c r="C209" s="40" t="s">
        <v>646</v>
      </c>
      <c r="D209" s="40" t="s">
        <v>644</v>
      </c>
      <c r="E209" s="36" t="s">
        <v>57</v>
      </c>
      <c r="F209" s="37"/>
      <c r="G209" s="42">
        <v>176.818781308</v>
      </c>
      <c r="H209" s="41">
        <f t="shared" si="9"/>
        <v>176.82</v>
      </c>
      <c r="I209" s="56">
        <f t="shared" si="10"/>
        <v>0</v>
      </c>
      <c r="J209" s="54">
        <f>ROUND(H209*报价汇总表1!$C$8,2)</f>
        <v>0</v>
      </c>
      <c r="K209" s="55"/>
      <c r="L209" s="53" t="s">
        <v>437</v>
      </c>
    </row>
    <row r="210" ht="80.1" customHeight="1" spans="1:12">
      <c r="A210" s="38" t="s">
        <v>647</v>
      </c>
      <c r="B210" s="39" t="s">
        <v>648</v>
      </c>
      <c r="C210" s="40" t="s">
        <v>649</v>
      </c>
      <c r="D210" s="40" t="s">
        <v>644</v>
      </c>
      <c r="E210" s="36" t="s">
        <v>57</v>
      </c>
      <c r="F210" s="37"/>
      <c r="G210" s="42">
        <v>255.036389924</v>
      </c>
      <c r="H210" s="41">
        <f t="shared" si="9"/>
        <v>255.04</v>
      </c>
      <c r="I210" s="56">
        <f t="shared" si="10"/>
        <v>0</v>
      </c>
      <c r="J210" s="54">
        <f>ROUND(H210*报价汇总表1!$C$8,2)</f>
        <v>0</v>
      </c>
      <c r="K210" s="55"/>
      <c r="L210" s="53" t="s">
        <v>650</v>
      </c>
    </row>
    <row r="211" ht="99.95" customHeight="1" spans="1:12">
      <c r="A211" s="38" t="s">
        <v>190</v>
      </c>
      <c r="B211" s="39" t="s">
        <v>651</v>
      </c>
      <c r="C211" s="40" t="s">
        <v>652</v>
      </c>
      <c r="D211" s="40" t="s">
        <v>653</v>
      </c>
      <c r="E211" s="36" t="s">
        <v>57</v>
      </c>
      <c r="F211" s="37"/>
      <c r="G211" s="42">
        <v>182.75</v>
      </c>
      <c r="H211" s="41">
        <f t="shared" si="9"/>
        <v>182.75</v>
      </c>
      <c r="I211" s="56">
        <f t="shared" si="10"/>
        <v>0</v>
      </c>
      <c r="J211" s="54">
        <f>ROUND(H211*报价汇总表1!$C$8,2)</f>
        <v>0</v>
      </c>
      <c r="K211" s="55"/>
      <c r="L211" s="53"/>
    </row>
    <row r="212" ht="30" customHeight="1" spans="1:12">
      <c r="A212" s="38" t="s">
        <v>285</v>
      </c>
      <c r="B212" s="39" t="s">
        <v>654</v>
      </c>
      <c r="C212" s="40" t="s">
        <v>655</v>
      </c>
      <c r="D212" s="40" t="s">
        <v>656</v>
      </c>
      <c r="E212" s="36" t="s">
        <v>57</v>
      </c>
      <c r="F212" s="37"/>
      <c r="G212" s="42">
        <v>112.78</v>
      </c>
      <c r="H212" s="41">
        <f t="shared" si="9"/>
        <v>112.78</v>
      </c>
      <c r="I212" s="56">
        <f t="shared" si="10"/>
        <v>0</v>
      </c>
      <c r="J212" s="54">
        <f>ROUND(H212*报价汇总表1!$C$8,2)</f>
        <v>0</v>
      </c>
      <c r="K212" s="55"/>
      <c r="L212" s="53"/>
    </row>
    <row r="213" ht="60" customHeight="1" spans="1:12">
      <c r="A213" s="38" t="s">
        <v>657</v>
      </c>
      <c r="B213" s="39" t="s">
        <v>658</v>
      </c>
      <c r="C213" s="40" t="s">
        <v>659</v>
      </c>
      <c r="D213" s="40" t="s">
        <v>660</v>
      </c>
      <c r="E213" s="36" t="s">
        <v>41</v>
      </c>
      <c r="F213" s="37"/>
      <c r="G213" s="42">
        <v>6.6375034754</v>
      </c>
      <c r="H213" s="41">
        <f t="shared" si="9"/>
        <v>6.64</v>
      </c>
      <c r="I213" s="56">
        <f t="shared" si="10"/>
        <v>0</v>
      </c>
      <c r="J213" s="54">
        <f>ROUND(H213*报价汇总表1!$C$8,2)</f>
        <v>0</v>
      </c>
      <c r="K213" s="55"/>
      <c r="L213" s="53" t="s">
        <v>97</v>
      </c>
    </row>
    <row r="214" ht="60" customHeight="1" spans="1:12">
      <c r="A214" s="38" t="s">
        <v>661</v>
      </c>
      <c r="B214" s="39" t="s">
        <v>662</v>
      </c>
      <c r="C214" s="40" t="s">
        <v>663</v>
      </c>
      <c r="D214" s="40" t="s">
        <v>664</v>
      </c>
      <c r="E214" s="36" t="s">
        <v>41</v>
      </c>
      <c r="F214" s="37"/>
      <c r="G214" s="42">
        <v>8.2</v>
      </c>
      <c r="H214" s="41">
        <f t="shared" si="9"/>
        <v>8.2</v>
      </c>
      <c r="I214" s="56">
        <f t="shared" si="10"/>
        <v>0</v>
      </c>
      <c r="J214" s="54">
        <f>ROUND(H214*报价汇总表1!$C$8,2)</f>
        <v>0</v>
      </c>
      <c r="K214" s="55"/>
      <c r="L214" s="53"/>
    </row>
    <row r="215" s="5" customFormat="1" ht="60" customHeight="1" spans="1:12">
      <c r="A215" s="38" t="s">
        <v>665</v>
      </c>
      <c r="B215" s="39" t="s">
        <v>666</v>
      </c>
      <c r="C215" s="40" t="s">
        <v>667</v>
      </c>
      <c r="D215" s="40" t="s">
        <v>668</v>
      </c>
      <c r="E215" s="36" t="s">
        <v>41</v>
      </c>
      <c r="F215" s="37"/>
      <c r="G215" s="42">
        <v>10.75</v>
      </c>
      <c r="H215" s="41">
        <f t="shared" si="9"/>
        <v>10.75</v>
      </c>
      <c r="I215" s="56">
        <f t="shared" si="10"/>
        <v>0</v>
      </c>
      <c r="J215" s="54">
        <f>ROUND(H215*报价汇总表1!$C$8,2)</f>
        <v>0</v>
      </c>
      <c r="K215" s="55"/>
      <c r="L215" s="58"/>
    </row>
    <row r="216" s="5" customFormat="1" ht="30" customHeight="1" spans="1:12">
      <c r="A216" s="38" t="s">
        <v>669</v>
      </c>
      <c r="B216" s="39" t="s">
        <v>670</v>
      </c>
      <c r="C216" s="40" t="s">
        <v>671</v>
      </c>
      <c r="D216" s="40" t="s">
        <v>672</v>
      </c>
      <c r="E216" s="33" t="s">
        <v>57</v>
      </c>
      <c r="F216" s="34"/>
      <c r="G216" s="42">
        <v>85.98</v>
      </c>
      <c r="H216" s="41">
        <f t="shared" si="9"/>
        <v>85.98</v>
      </c>
      <c r="I216" s="56">
        <f t="shared" si="10"/>
        <v>0</v>
      </c>
      <c r="J216" s="54">
        <f>ROUND(H216*报价汇总表1!$C$8,2)</f>
        <v>0</v>
      </c>
      <c r="K216" s="55"/>
      <c r="L216" s="58"/>
    </row>
    <row r="217" s="5" customFormat="1" ht="20.1" customHeight="1" spans="1:12">
      <c r="A217" s="38" t="s">
        <v>673</v>
      </c>
      <c r="B217" s="39" t="s">
        <v>674</v>
      </c>
      <c r="C217" s="40" t="s">
        <v>675</v>
      </c>
      <c r="D217" s="40"/>
      <c r="E217" s="33" t="s">
        <v>33</v>
      </c>
      <c r="F217" s="34"/>
      <c r="G217" s="42">
        <v>0</v>
      </c>
      <c r="H217" s="41">
        <f t="shared" si="9"/>
        <v>0</v>
      </c>
      <c r="I217" s="56">
        <f t="shared" si="10"/>
        <v>0</v>
      </c>
      <c r="J217" s="54">
        <f>ROUND(H217*报价汇总表1!$C$8,2)</f>
        <v>0</v>
      </c>
      <c r="K217" s="55"/>
      <c r="L217" s="58"/>
    </row>
    <row r="218" s="5" customFormat="1" ht="20.1" customHeight="1" spans="1:12">
      <c r="A218" s="38" t="s">
        <v>676</v>
      </c>
      <c r="B218" s="39" t="s">
        <v>677</v>
      </c>
      <c r="C218" s="40" t="s">
        <v>678</v>
      </c>
      <c r="D218" s="40"/>
      <c r="E218" s="33" t="s">
        <v>33</v>
      </c>
      <c r="F218" s="34"/>
      <c r="G218" s="42">
        <v>0</v>
      </c>
      <c r="H218" s="41">
        <f t="shared" si="9"/>
        <v>0</v>
      </c>
      <c r="I218" s="56">
        <f t="shared" si="10"/>
        <v>0</v>
      </c>
      <c r="J218" s="54">
        <f>ROUND(H218*报价汇总表1!$C$8,2)</f>
        <v>0</v>
      </c>
      <c r="K218" s="55"/>
      <c r="L218" s="58"/>
    </row>
    <row r="219" s="5" customFormat="1" ht="30" customHeight="1" spans="1:12">
      <c r="A219" s="38" t="s">
        <v>45</v>
      </c>
      <c r="B219" s="39" t="s">
        <v>679</v>
      </c>
      <c r="C219" s="40" t="s">
        <v>680</v>
      </c>
      <c r="D219" s="40"/>
      <c r="E219" s="33" t="s">
        <v>33</v>
      </c>
      <c r="F219" s="34"/>
      <c r="G219" s="42">
        <v>0</v>
      </c>
      <c r="H219" s="41">
        <f t="shared" si="9"/>
        <v>0</v>
      </c>
      <c r="I219" s="56">
        <f t="shared" si="10"/>
        <v>0</v>
      </c>
      <c r="J219" s="54">
        <f>ROUND(H219*报价汇总表1!$C$8,2)</f>
        <v>0</v>
      </c>
      <c r="K219" s="55"/>
      <c r="L219" s="58"/>
    </row>
    <row r="220" ht="90" customHeight="1" spans="1:12">
      <c r="A220" s="38" t="s">
        <v>61</v>
      </c>
      <c r="B220" s="39" t="s">
        <v>681</v>
      </c>
      <c r="C220" s="40" t="s">
        <v>682</v>
      </c>
      <c r="D220" s="40" t="s">
        <v>683</v>
      </c>
      <c r="E220" s="33" t="s">
        <v>57</v>
      </c>
      <c r="F220" s="34">
        <v>1000</v>
      </c>
      <c r="G220" s="42">
        <v>298.48</v>
      </c>
      <c r="H220" s="41">
        <f t="shared" si="9"/>
        <v>298.48</v>
      </c>
      <c r="I220" s="56">
        <f t="shared" si="10"/>
        <v>298480</v>
      </c>
      <c r="J220" s="57"/>
      <c r="K220" s="55">
        <f t="shared" si="11"/>
        <v>0</v>
      </c>
      <c r="L220" s="53"/>
    </row>
    <row r="221" ht="90" customHeight="1" spans="1:12">
      <c r="A221" s="38" t="s">
        <v>66</v>
      </c>
      <c r="B221" s="39" t="s">
        <v>684</v>
      </c>
      <c r="C221" s="40" t="s">
        <v>685</v>
      </c>
      <c r="D221" s="40" t="s">
        <v>683</v>
      </c>
      <c r="E221" s="36" t="s">
        <v>57</v>
      </c>
      <c r="F221" s="37"/>
      <c r="G221" s="42">
        <v>310</v>
      </c>
      <c r="H221" s="41">
        <f t="shared" si="9"/>
        <v>310</v>
      </c>
      <c r="I221" s="56">
        <f t="shared" si="10"/>
        <v>0</v>
      </c>
      <c r="J221" s="54">
        <f>ROUND(H221*报价汇总表1!$C$8,2)</f>
        <v>0</v>
      </c>
      <c r="K221" s="55"/>
      <c r="L221" s="53"/>
    </row>
    <row r="222" ht="90" customHeight="1" spans="1:12">
      <c r="A222" s="38" t="s">
        <v>372</v>
      </c>
      <c r="B222" s="39" t="s">
        <v>686</v>
      </c>
      <c r="C222" s="40" t="s">
        <v>687</v>
      </c>
      <c r="D222" s="40" t="s">
        <v>683</v>
      </c>
      <c r="E222" s="36" t="s">
        <v>57</v>
      </c>
      <c r="F222" s="37"/>
      <c r="G222" s="42">
        <v>295.48</v>
      </c>
      <c r="H222" s="41">
        <f t="shared" si="9"/>
        <v>295.48</v>
      </c>
      <c r="I222" s="56">
        <f t="shared" si="10"/>
        <v>0</v>
      </c>
      <c r="J222" s="54">
        <f>ROUND(H222*报价汇总表1!$C$8,2)</f>
        <v>0</v>
      </c>
      <c r="K222" s="55"/>
      <c r="L222" s="53"/>
    </row>
    <row r="223" ht="90" customHeight="1" spans="1:12">
      <c r="A223" s="38" t="s">
        <v>49</v>
      </c>
      <c r="B223" s="39" t="s">
        <v>688</v>
      </c>
      <c r="C223" s="40" t="s">
        <v>689</v>
      </c>
      <c r="D223" s="40" t="s">
        <v>683</v>
      </c>
      <c r="E223" s="36" t="s">
        <v>57</v>
      </c>
      <c r="F223" s="37"/>
      <c r="G223" s="42">
        <v>434.93</v>
      </c>
      <c r="H223" s="41">
        <f t="shared" si="9"/>
        <v>434.93</v>
      </c>
      <c r="I223" s="56">
        <f t="shared" si="10"/>
        <v>0</v>
      </c>
      <c r="J223" s="54">
        <f>ROUND(H223*报价汇总表1!$C$8,2)</f>
        <v>0</v>
      </c>
      <c r="K223" s="55"/>
      <c r="L223" s="53"/>
    </row>
    <row r="224" ht="99.95" customHeight="1" spans="1:12">
      <c r="A224" s="38" t="s">
        <v>190</v>
      </c>
      <c r="B224" s="39" t="s">
        <v>690</v>
      </c>
      <c r="C224" s="40" t="s">
        <v>691</v>
      </c>
      <c r="D224" s="40" t="s">
        <v>692</v>
      </c>
      <c r="E224" s="36" t="s">
        <v>57</v>
      </c>
      <c r="F224" s="37"/>
      <c r="G224" s="42">
        <v>680.47</v>
      </c>
      <c r="H224" s="41">
        <f t="shared" si="9"/>
        <v>680.47</v>
      </c>
      <c r="I224" s="56">
        <f t="shared" si="10"/>
        <v>0</v>
      </c>
      <c r="J224" s="54">
        <f>ROUND(H224*报价汇总表1!$C$8,2)</f>
        <v>0</v>
      </c>
      <c r="K224" s="55"/>
      <c r="L224" s="53"/>
    </row>
    <row r="225" ht="90" customHeight="1" spans="1:12">
      <c r="A225" s="38" t="s">
        <v>285</v>
      </c>
      <c r="B225" s="39" t="s">
        <v>693</v>
      </c>
      <c r="C225" s="40" t="s">
        <v>694</v>
      </c>
      <c r="D225" s="40" t="s">
        <v>695</v>
      </c>
      <c r="E225" s="36" t="s">
        <v>57</v>
      </c>
      <c r="F225" s="37"/>
      <c r="G225" s="42">
        <v>180.07</v>
      </c>
      <c r="H225" s="41">
        <f t="shared" si="9"/>
        <v>180.07</v>
      </c>
      <c r="I225" s="56">
        <f t="shared" si="10"/>
        <v>0</v>
      </c>
      <c r="J225" s="54">
        <f>ROUND(H225*报价汇总表1!$C$8,2)</f>
        <v>0</v>
      </c>
      <c r="K225" s="55"/>
      <c r="L225" s="53"/>
    </row>
    <row r="226" ht="20.1" customHeight="1" spans="1:12">
      <c r="A226" s="38" t="s">
        <v>696</v>
      </c>
      <c r="B226" s="39" t="s">
        <v>697</v>
      </c>
      <c r="C226" s="40" t="s">
        <v>698</v>
      </c>
      <c r="D226" s="40"/>
      <c r="E226" s="36" t="s">
        <v>33</v>
      </c>
      <c r="F226" s="37"/>
      <c r="G226" s="42">
        <v>0</v>
      </c>
      <c r="H226" s="41">
        <f t="shared" si="9"/>
        <v>0</v>
      </c>
      <c r="I226" s="56">
        <f t="shared" si="10"/>
        <v>0</v>
      </c>
      <c r="J226" s="54">
        <f>ROUND(H226*报价汇总表1!$C$8,2)</f>
        <v>0</v>
      </c>
      <c r="K226" s="55"/>
      <c r="L226" s="53"/>
    </row>
    <row r="227" ht="99.95" customHeight="1" spans="1:12">
      <c r="A227" s="38" t="s">
        <v>45</v>
      </c>
      <c r="B227" s="39" t="s">
        <v>699</v>
      </c>
      <c r="C227" s="40" t="s">
        <v>700</v>
      </c>
      <c r="D227" s="40" t="s">
        <v>701</v>
      </c>
      <c r="E227" s="36" t="s">
        <v>57</v>
      </c>
      <c r="F227" s="37">
        <v>200</v>
      </c>
      <c r="G227" s="42">
        <v>190.0118696152</v>
      </c>
      <c r="H227" s="41">
        <f t="shared" si="9"/>
        <v>190.01</v>
      </c>
      <c r="I227" s="56">
        <f t="shared" si="10"/>
        <v>38002</v>
      </c>
      <c r="J227" s="57"/>
      <c r="K227" s="55">
        <f t="shared" si="11"/>
        <v>0</v>
      </c>
      <c r="L227" s="53" t="s">
        <v>437</v>
      </c>
    </row>
    <row r="228" ht="99.95" customHeight="1" spans="1:12">
      <c r="A228" s="38" t="s">
        <v>49</v>
      </c>
      <c r="B228" s="39" t="s">
        <v>702</v>
      </c>
      <c r="C228" s="40" t="s">
        <v>703</v>
      </c>
      <c r="D228" s="40" t="s">
        <v>701</v>
      </c>
      <c r="E228" s="36" t="s">
        <v>57</v>
      </c>
      <c r="F228" s="37">
        <v>200</v>
      </c>
      <c r="G228" s="42">
        <v>193.2660886168</v>
      </c>
      <c r="H228" s="41">
        <f t="shared" si="9"/>
        <v>193.27</v>
      </c>
      <c r="I228" s="56">
        <f t="shared" si="10"/>
        <v>38654</v>
      </c>
      <c r="J228" s="57"/>
      <c r="K228" s="55">
        <f t="shared" si="11"/>
        <v>0</v>
      </c>
      <c r="L228" s="53" t="s">
        <v>650</v>
      </c>
    </row>
    <row r="229" ht="99.95" customHeight="1" spans="1:12">
      <c r="A229" s="38" t="s">
        <v>190</v>
      </c>
      <c r="B229" s="39" t="s">
        <v>704</v>
      </c>
      <c r="C229" s="40" t="s">
        <v>705</v>
      </c>
      <c r="D229" s="40" t="s">
        <v>701</v>
      </c>
      <c r="E229" s="36" t="s">
        <v>57</v>
      </c>
      <c r="F229" s="37">
        <v>1000</v>
      </c>
      <c r="G229" s="42">
        <v>193.2656078816</v>
      </c>
      <c r="H229" s="41">
        <f t="shared" si="9"/>
        <v>193.27</v>
      </c>
      <c r="I229" s="56">
        <f t="shared" si="10"/>
        <v>193270</v>
      </c>
      <c r="J229" s="57"/>
      <c r="K229" s="55">
        <f t="shared" si="11"/>
        <v>0</v>
      </c>
      <c r="L229" s="53" t="s">
        <v>706</v>
      </c>
    </row>
    <row r="230" ht="99.95" customHeight="1" spans="1:12">
      <c r="A230" s="38" t="s">
        <v>285</v>
      </c>
      <c r="B230" s="39" t="s">
        <v>707</v>
      </c>
      <c r="C230" s="40" t="s">
        <v>708</v>
      </c>
      <c r="D230" s="40" t="s">
        <v>701</v>
      </c>
      <c r="E230" s="36" t="s">
        <v>57</v>
      </c>
      <c r="F230" s="37">
        <v>400</v>
      </c>
      <c r="G230" s="42">
        <v>193.264779486</v>
      </c>
      <c r="H230" s="41">
        <f t="shared" si="9"/>
        <v>193.26</v>
      </c>
      <c r="I230" s="56">
        <f t="shared" si="10"/>
        <v>77304</v>
      </c>
      <c r="J230" s="57"/>
      <c r="K230" s="55">
        <f t="shared" si="11"/>
        <v>0</v>
      </c>
      <c r="L230" s="53" t="s">
        <v>709</v>
      </c>
    </row>
    <row r="231" ht="99.95" customHeight="1" spans="1:12">
      <c r="A231" s="38" t="s">
        <v>289</v>
      </c>
      <c r="B231" s="39" t="s">
        <v>710</v>
      </c>
      <c r="C231" s="40" t="s">
        <v>711</v>
      </c>
      <c r="D231" s="40" t="s">
        <v>701</v>
      </c>
      <c r="E231" s="36" t="s">
        <v>57</v>
      </c>
      <c r="F231" s="37">
        <v>400</v>
      </c>
      <c r="G231" s="42">
        <v>190.0111763084</v>
      </c>
      <c r="H231" s="41">
        <f t="shared" si="9"/>
        <v>190.01</v>
      </c>
      <c r="I231" s="56">
        <f t="shared" si="10"/>
        <v>76004</v>
      </c>
      <c r="J231" s="57"/>
      <c r="K231" s="55">
        <f t="shared" si="11"/>
        <v>0</v>
      </c>
      <c r="L231" s="53" t="s">
        <v>146</v>
      </c>
    </row>
    <row r="232" ht="60" customHeight="1" spans="1:12">
      <c r="A232" s="38" t="s">
        <v>712</v>
      </c>
      <c r="B232" s="39" t="s">
        <v>713</v>
      </c>
      <c r="C232" s="40" t="s">
        <v>714</v>
      </c>
      <c r="D232" s="40" t="s">
        <v>715</v>
      </c>
      <c r="E232" s="36" t="s">
        <v>57</v>
      </c>
      <c r="F232" s="37"/>
      <c r="G232" s="42">
        <v>46.1342837222</v>
      </c>
      <c r="H232" s="41">
        <f t="shared" si="9"/>
        <v>46.13</v>
      </c>
      <c r="I232" s="56">
        <f t="shared" si="10"/>
        <v>0</v>
      </c>
      <c r="J232" s="54">
        <f>ROUND(H232*报价汇总表1!$C$8,2)</f>
        <v>0</v>
      </c>
      <c r="K232" s="55"/>
      <c r="L232" s="53" t="s">
        <v>614</v>
      </c>
    </row>
    <row r="233" ht="99.95" customHeight="1" spans="1:12">
      <c r="A233" s="38" t="s">
        <v>716</v>
      </c>
      <c r="B233" s="39" t="s">
        <v>717</v>
      </c>
      <c r="C233" s="40" t="s">
        <v>718</v>
      </c>
      <c r="D233" s="40" t="s">
        <v>701</v>
      </c>
      <c r="E233" s="36" t="s">
        <v>57</v>
      </c>
      <c r="F233" s="37"/>
      <c r="G233" s="42">
        <v>190.0124733096</v>
      </c>
      <c r="H233" s="41">
        <f t="shared" si="9"/>
        <v>190.01</v>
      </c>
      <c r="I233" s="56">
        <f t="shared" si="10"/>
        <v>0</v>
      </c>
      <c r="J233" s="54">
        <f>ROUND(H233*报价汇总表1!$C$8,2)</f>
        <v>0</v>
      </c>
      <c r="K233" s="55"/>
      <c r="L233" s="53" t="s">
        <v>608</v>
      </c>
    </row>
    <row r="234" ht="30" customHeight="1" spans="1:12">
      <c r="A234" s="38" t="s">
        <v>719</v>
      </c>
      <c r="B234" s="39" t="s">
        <v>720</v>
      </c>
      <c r="C234" s="40" t="s">
        <v>721</v>
      </c>
      <c r="D234" s="40"/>
      <c r="E234" s="36" t="s">
        <v>33</v>
      </c>
      <c r="F234" s="37"/>
      <c r="G234" s="42">
        <v>0</v>
      </c>
      <c r="H234" s="41">
        <f t="shared" si="9"/>
        <v>0</v>
      </c>
      <c r="I234" s="56">
        <f t="shared" si="10"/>
        <v>0</v>
      </c>
      <c r="J234" s="54">
        <f>ROUND(H234*报价汇总表1!$C$8,2)</f>
        <v>0</v>
      </c>
      <c r="K234" s="55"/>
      <c r="L234" s="53"/>
    </row>
    <row r="235" ht="20.1" customHeight="1" spans="1:12">
      <c r="A235" s="38" t="s">
        <v>722</v>
      </c>
      <c r="B235" s="39" t="s">
        <v>723</v>
      </c>
      <c r="C235" s="40" t="s">
        <v>724</v>
      </c>
      <c r="D235" s="40"/>
      <c r="E235" s="36" t="s">
        <v>33</v>
      </c>
      <c r="F235" s="37"/>
      <c r="G235" s="42">
        <v>0</v>
      </c>
      <c r="H235" s="41">
        <f t="shared" si="9"/>
        <v>0</v>
      </c>
      <c r="I235" s="56">
        <f t="shared" si="10"/>
        <v>0</v>
      </c>
      <c r="J235" s="54">
        <f>ROUND(H235*报价汇总表1!$C$8,2)</f>
        <v>0</v>
      </c>
      <c r="K235" s="55"/>
      <c r="L235" s="53"/>
    </row>
    <row r="236" ht="20.1" customHeight="1" spans="1:12">
      <c r="A236" s="38" t="s">
        <v>45</v>
      </c>
      <c r="B236" s="39" t="s">
        <v>725</v>
      </c>
      <c r="C236" s="40" t="s">
        <v>726</v>
      </c>
      <c r="D236" s="40"/>
      <c r="E236" s="36" t="s">
        <v>33</v>
      </c>
      <c r="F236" s="37"/>
      <c r="G236" s="42">
        <v>0</v>
      </c>
      <c r="H236" s="41">
        <f t="shared" si="9"/>
        <v>0</v>
      </c>
      <c r="I236" s="56">
        <f t="shared" si="10"/>
        <v>0</v>
      </c>
      <c r="J236" s="54">
        <f>ROUND(H236*报价汇总表1!$C$8,2)</f>
        <v>0</v>
      </c>
      <c r="K236" s="55"/>
      <c r="L236" s="53"/>
    </row>
    <row r="237" ht="50.1" customHeight="1" spans="1:12">
      <c r="A237" s="38" t="s">
        <v>61</v>
      </c>
      <c r="B237" s="39" t="s">
        <v>727</v>
      </c>
      <c r="C237" s="40" t="s">
        <v>728</v>
      </c>
      <c r="D237" s="40" t="s">
        <v>729</v>
      </c>
      <c r="E237" s="36" t="s">
        <v>57</v>
      </c>
      <c r="F237" s="37"/>
      <c r="G237" s="42">
        <v>312.0517786452</v>
      </c>
      <c r="H237" s="41">
        <f t="shared" si="9"/>
        <v>312.05</v>
      </c>
      <c r="I237" s="56">
        <f t="shared" si="10"/>
        <v>0</v>
      </c>
      <c r="J237" s="54">
        <f>ROUND(H237*报价汇总表1!$C$8,2)</f>
        <v>0</v>
      </c>
      <c r="K237" s="55"/>
      <c r="L237" s="53" t="s">
        <v>730</v>
      </c>
    </row>
    <row r="238" ht="50.1" customHeight="1" spans="1:12">
      <c r="A238" s="38" t="s">
        <v>66</v>
      </c>
      <c r="B238" s="39" t="s">
        <v>731</v>
      </c>
      <c r="C238" s="40" t="s">
        <v>732</v>
      </c>
      <c r="D238" s="40" t="s">
        <v>729</v>
      </c>
      <c r="E238" s="36" t="s">
        <v>57</v>
      </c>
      <c r="F238" s="37"/>
      <c r="G238" s="42">
        <v>363.264970792</v>
      </c>
      <c r="H238" s="41">
        <f t="shared" si="9"/>
        <v>363.26</v>
      </c>
      <c r="I238" s="56">
        <f t="shared" si="10"/>
        <v>0</v>
      </c>
      <c r="J238" s="54">
        <f>ROUND(H238*报价汇总表1!$C$8,2)</f>
        <v>0</v>
      </c>
      <c r="K238" s="55"/>
      <c r="L238" s="53" t="s">
        <v>730</v>
      </c>
    </row>
    <row r="239" ht="50.1" customHeight="1" spans="1:12">
      <c r="A239" s="38" t="s">
        <v>372</v>
      </c>
      <c r="B239" s="39" t="s">
        <v>733</v>
      </c>
      <c r="C239" s="40" t="s">
        <v>734</v>
      </c>
      <c r="D239" s="40" t="s">
        <v>729</v>
      </c>
      <c r="E239" s="36" t="s">
        <v>57</v>
      </c>
      <c r="F239" s="37">
        <v>250</v>
      </c>
      <c r="G239" s="42">
        <v>312.0548609244</v>
      </c>
      <c r="H239" s="41">
        <f t="shared" si="9"/>
        <v>312.05</v>
      </c>
      <c r="I239" s="56">
        <f t="shared" si="10"/>
        <v>78013</v>
      </c>
      <c r="J239" s="57"/>
      <c r="K239" s="55">
        <f t="shared" si="11"/>
        <v>0</v>
      </c>
      <c r="L239" s="53" t="s">
        <v>735</v>
      </c>
    </row>
    <row r="240" ht="50.1" customHeight="1" spans="1:12">
      <c r="A240" s="38" t="s">
        <v>376</v>
      </c>
      <c r="B240" s="39" t="s">
        <v>736</v>
      </c>
      <c r="C240" s="40" t="s">
        <v>737</v>
      </c>
      <c r="D240" s="40" t="s">
        <v>729</v>
      </c>
      <c r="E240" s="36" t="s">
        <v>57</v>
      </c>
      <c r="F240" s="37">
        <v>400</v>
      </c>
      <c r="G240" s="42">
        <v>363.2662307656</v>
      </c>
      <c r="H240" s="41">
        <f t="shared" si="9"/>
        <v>363.27</v>
      </c>
      <c r="I240" s="56">
        <f t="shared" si="10"/>
        <v>145308</v>
      </c>
      <c r="J240" s="57"/>
      <c r="K240" s="55">
        <f t="shared" si="11"/>
        <v>0</v>
      </c>
      <c r="L240" s="53" t="s">
        <v>735</v>
      </c>
    </row>
    <row r="241" ht="50.1" customHeight="1" spans="1:12">
      <c r="A241" s="38" t="s">
        <v>49</v>
      </c>
      <c r="B241" s="39" t="s">
        <v>738</v>
      </c>
      <c r="C241" s="40" t="s">
        <v>739</v>
      </c>
      <c r="D241" s="40" t="s">
        <v>729</v>
      </c>
      <c r="E241" s="36" t="s">
        <v>57</v>
      </c>
      <c r="F241" s="37">
        <v>100</v>
      </c>
      <c r="G241" s="42">
        <v>708.54</v>
      </c>
      <c r="H241" s="41">
        <f t="shared" si="9"/>
        <v>708.54</v>
      </c>
      <c r="I241" s="56">
        <f t="shared" si="10"/>
        <v>70854</v>
      </c>
      <c r="J241" s="57"/>
      <c r="K241" s="55">
        <f t="shared" si="11"/>
        <v>0</v>
      </c>
      <c r="L241" s="53"/>
    </row>
    <row r="242" ht="30" customHeight="1" spans="1:12">
      <c r="A242" s="38" t="s">
        <v>740</v>
      </c>
      <c r="B242" s="39" t="s">
        <v>741</v>
      </c>
      <c r="C242" s="40" t="s">
        <v>742</v>
      </c>
      <c r="D242" s="40"/>
      <c r="E242" s="36" t="s">
        <v>33</v>
      </c>
      <c r="F242" s="37"/>
      <c r="G242" s="42">
        <v>0</v>
      </c>
      <c r="H242" s="41">
        <f t="shared" si="9"/>
        <v>0</v>
      </c>
      <c r="I242" s="56">
        <f t="shared" si="10"/>
        <v>0</v>
      </c>
      <c r="J242" s="54">
        <f>ROUND(H242*报价汇总表1!$C$8,2)</f>
        <v>0</v>
      </c>
      <c r="K242" s="55"/>
      <c r="L242" s="53"/>
    </row>
    <row r="243" ht="60" customHeight="1" spans="1:12">
      <c r="A243" s="38" t="s">
        <v>45</v>
      </c>
      <c r="B243" s="39" t="s">
        <v>743</v>
      </c>
      <c r="C243" s="40" t="s">
        <v>744</v>
      </c>
      <c r="D243" s="40" t="s">
        <v>745</v>
      </c>
      <c r="E243" s="36" t="s">
        <v>57</v>
      </c>
      <c r="F243" s="37">
        <v>250</v>
      </c>
      <c r="G243" s="42">
        <v>444.729989972</v>
      </c>
      <c r="H243" s="41">
        <f t="shared" si="9"/>
        <v>444.73</v>
      </c>
      <c r="I243" s="56">
        <f t="shared" si="10"/>
        <v>111183</v>
      </c>
      <c r="J243" s="57"/>
      <c r="K243" s="55">
        <f t="shared" si="11"/>
        <v>0</v>
      </c>
      <c r="L243" s="53" t="s">
        <v>146</v>
      </c>
    </row>
    <row r="244" ht="60" customHeight="1" spans="1:12">
      <c r="A244" s="38" t="s">
        <v>49</v>
      </c>
      <c r="B244" s="39" t="s">
        <v>746</v>
      </c>
      <c r="C244" s="40" t="s">
        <v>747</v>
      </c>
      <c r="D244" s="40" t="s">
        <v>745</v>
      </c>
      <c r="E244" s="36" t="s">
        <v>57</v>
      </c>
      <c r="F244" s="37">
        <v>123.354</v>
      </c>
      <c r="G244" s="42">
        <v>489.989989972</v>
      </c>
      <c r="H244" s="41">
        <f t="shared" si="9"/>
        <v>489.99</v>
      </c>
      <c r="I244" s="56">
        <f t="shared" si="10"/>
        <v>60442</v>
      </c>
      <c r="J244" s="57"/>
      <c r="K244" s="55">
        <f t="shared" si="11"/>
        <v>0</v>
      </c>
      <c r="L244" s="53" t="s">
        <v>146</v>
      </c>
    </row>
    <row r="245" ht="30" customHeight="1" spans="1:12">
      <c r="A245" s="38" t="s">
        <v>748</v>
      </c>
      <c r="B245" s="39" t="s">
        <v>749</v>
      </c>
      <c r="C245" s="40" t="s">
        <v>750</v>
      </c>
      <c r="D245" s="40"/>
      <c r="E245" s="36" t="s">
        <v>33</v>
      </c>
      <c r="F245" s="37"/>
      <c r="G245" s="42">
        <v>0</v>
      </c>
      <c r="H245" s="41">
        <f t="shared" si="9"/>
        <v>0</v>
      </c>
      <c r="I245" s="56">
        <f t="shared" si="10"/>
        <v>0</v>
      </c>
      <c r="J245" s="54">
        <f>ROUND(H245*报价汇总表1!$C$8,2)</f>
        <v>0</v>
      </c>
      <c r="K245" s="55"/>
      <c r="L245" s="53"/>
    </row>
    <row r="246" ht="69.95" customHeight="1" spans="1:12">
      <c r="A246" s="38" t="s">
        <v>751</v>
      </c>
      <c r="B246" s="39" t="s">
        <v>752</v>
      </c>
      <c r="C246" s="40" t="s">
        <v>753</v>
      </c>
      <c r="D246" s="40" t="s">
        <v>754</v>
      </c>
      <c r="E246" s="36" t="s">
        <v>168</v>
      </c>
      <c r="F246" s="37"/>
      <c r="G246" s="42">
        <v>6.90518</v>
      </c>
      <c r="H246" s="41">
        <f t="shared" si="9"/>
        <v>6.91</v>
      </c>
      <c r="I246" s="56">
        <f t="shared" si="10"/>
        <v>0</v>
      </c>
      <c r="J246" s="54">
        <f>ROUND(H246*报价汇总表1!$C$8,2)</f>
        <v>0</v>
      </c>
      <c r="K246" s="55"/>
      <c r="L246" s="53" t="s">
        <v>755</v>
      </c>
    </row>
    <row r="247" ht="60" customHeight="1" spans="1:12">
      <c r="A247" s="38" t="s">
        <v>756</v>
      </c>
      <c r="B247" s="39" t="s">
        <v>757</v>
      </c>
      <c r="C247" s="40" t="s">
        <v>758</v>
      </c>
      <c r="D247" s="40" t="s">
        <v>759</v>
      </c>
      <c r="E247" s="36" t="s">
        <v>57</v>
      </c>
      <c r="F247" s="37"/>
      <c r="G247" s="42">
        <v>473.037586908</v>
      </c>
      <c r="H247" s="41">
        <f t="shared" si="9"/>
        <v>473.04</v>
      </c>
      <c r="I247" s="56">
        <f t="shared" si="10"/>
        <v>0</v>
      </c>
      <c r="J247" s="54">
        <f>ROUND(H247*报价汇总表1!$C$8,2)</f>
        <v>0</v>
      </c>
      <c r="K247" s="55"/>
      <c r="L247" s="53" t="s">
        <v>608</v>
      </c>
    </row>
    <row r="248" ht="20.1" customHeight="1" spans="1:12">
      <c r="A248" s="38" t="s">
        <v>760</v>
      </c>
      <c r="B248" s="39" t="s">
        <v>761</v>
      </c>
      <c r="C248" s="40" t="s">
        <v>762</v>
      </c>
      <c r="D248" s="40"/>
      <c r="E248" s="36" t="s">
        <v>33</v>
      </c>
      <c r="F248" s="37"/>
      <c r="G248" s="42">
        <v>0</v>
      </c>
      <c r="H248" s="41">
        <f t="shared" si="9"/>
        <v>0</v>
      </c>
      <c r="I248" s="56">
        <f t="shared" si="10"/>
        <v>0</v>
      </c>
      <c r="J248" s="54">
        <f>ROUND(H248*报价汇总表1!$C$8,2)</f>
        <v>0</v>
      </c>
      <c r="K248" s="55"/>
      <c r="L248" s="53"/>
    </row>
    <row r="249" ht="60" customHeight="1" spans="1:12">
      <c r="A249" s="38" t="s">
        <v>763</v>
      </c>
      <c r="B249" s="39" t="s">
        <v>764</v>
      </c>
      <c r="C249" s="40" t="s">
        <v>765</v>
      </c>
      <c r="D249" s="40" t="s">
        <v>766</v>
      </c>
      <c r="E249" s="36" t="s">
        <v>41</v>
      </c>
      <c r="F249" s="37"/>
      <c r="G249" s="42">
        <v>115.58</v>
      </c>
      <c r="H249" s="41">
        <f t="shared" si="9"/>
        <v>115.58</v>
      </c>
      <c r="I249" s="56">
        <f t="shared" si="10"/>
        <v>0</v>
      </c>
      <c r="J249" s="54">
        <f>ROUND(H249*报价汇总表1!$C$8,2)</f>
        <v>0</v>
      </c>
      <c r="K249" s="55"/>
      <c r="L249" s="53"/>
    </row>
    <row r="250" ht="60" customHeight="1" spans="1:12">
      <c r="A250" s="38" t="s">
        <v>767</v>
      </c>
      <c r="B250" s="39" t="s">
        <v>768</v>
      </c>
      <c r="C250" s="40" t="s">
        <v>769</v>
      </c>
      <c r="D250" s="40" t="s">
        <v>770</v>
      </c>
      <c r="E250" s="36" t="s">
        <v>41</v>
      </c>
      <c r="F250" s="37"/>
      <c r="G250" s="42">
        <v>162.42</v>
      </c>
      <c r="H250" s="41">
        <f t="shared" si="9"/>
        <v>162.42</v>
      </c>
      <c r="I250" s="56">
        <f t="shared" si="10"/>
        <v>0</v>
      </c>
      <c r="J250" s="54">
        <f>ROUND(H250*报价汇总表1!$C$8,2)</f>
        <v>0</v>
      </c>
      <c r="K250" s="55"/>
      <c r="L250" s="53"/>
    </row>
    <row r="251" ht="20.1" customHeight="1" spans="1:12">
      <c r="A251" s="38" t="s">
        <v>771</v>
      </c>
      <c r="B251" s="39" t="s">
        <v>772</v>
      </c>
      <c r="C251" s="40" t="s">
        <v>773</v>
      </c>
      <c r="D251" s="40"/>
      <c r="E251" s="36" t="s">
        <v>33</v>
      </c>
      <c r="F251" s="37"/>
      <c r="G251" s="42">
        <v>0</v>
      </c>
      <c r="H251" s="41">
        <f t="shared" si="9"/>
        <v>0</v>
      </c>
      <c r="I251" s="56">
        <f t="shared" si="10"/>
        <v>0</v>
      </c>
      <c r="J251" s="54">
        <f>ROUND(H251*报价汇总表1!$C$8,2)</f>
        <v>0</v>
      </c>
      <c r="K251" s="55"/>
      <c r="L251" s="53"/>
    </row>
    <row r="252" ht="60" customHeight="1" spans="1:12">
      <c r="A252" s="38" t="s">
        <v>774</v>
      </c>
      <c r="B252" s="39" t="s">
        <v>775</v>
      </c>
      <c r="C252" s="40" t="s">
        <v>776</v>
      </c>
      <c r="D252" s="40" t="s">
        <v>777</v>
      </c>
      <c r="E252" s="36" t="s">
        <v>57</v>
      </c>
      <c r="F252" s="37">
        <v>60</v>
      </c>
      <c r="G252" s="42">
        <v>312.14</v>
      </c>
      <c r="H252" s="41">
        <f t="shared" si="9"/>
        <v>312.14</v>
      </c>
      <c r="I252" s="56">
        <f t="shared" si="10"/>
        <v>18728</v>
      </c>
      <c r="J252" s="57"/>
      <c r="K252" s="55">
        <f t="shared" si="11"/>
        <v>0</v>
      </c>
      <c r="L252" s="53"/>
    </row>
    <row r="253" ht="60" customHeight="1" spans="1:12">
      <c r="A253" s="38" t="s">
        <v>778</v>
      </c>
      <c r="B253" s="39" t="s">
        <v>779</v>
      </c>
      <c r="C253" s="40" t="s">
        <v>780</v>
      </c>
      <c r="D253" s="40" t="s">
        <v>777</v>
      </c>
      <c r="E253" s="36" t="s">
        <v>57</v>
      </c>
      <c r="F253" s="37"/>
      <c r="G253" s="42">
        <v>186.38</v>
      </c>
      <c r="H253" s="41">
        <f t="shared" si="9"/>
        <v>186.38</v>
      </c>
      <c r="I253" s="56">
        <f t="shared" si="10"/>
        <v>0</v>
      </c>
      <c r="J253" s="54">
        <f>ROUND(H253*报价汇总表1!$C$8,2)</f>
        <v>0</v>
      </c>
      <c r="K253" s="55"/>
      <c r="L253" s="53"/>
    </row>
    <row r="254" ht="39.95" customHeight="1" spans="1:12">
      <c r="A254" s="38" t="s">
        <v>781</v>
      </c>
      <c r="B254" s="39" t="s">
        <v>782</v>
      </c>
      <c r="C254" s="40" t="s">
        <v>783</v>
      </c>
      <c r="D254" s="40" t="s">
        <v>279</v>
      </c>
      <c r="E254" s="36" t="s">
        <v>57</v>
      </c>
      <c r="F254" s="37"/>
      <c r="G254" s="42">
        <v>86.8</v>
      </c>
      <c r="H254" s="41">
        <f t="shared" si="9"/>
        <v>86.8</v>
      </c>
      <c r="I254" s="56">
        <f t="shared" si="10"/>
        <v>0</v>
      </c>
      <c r="J254" s="54">
        <f>ROUND(H254*报价汇总表1!$C$8,2)</f>
        <v>0</v>
      </c>
      <c r="K254" s="55"/>
      <c r="L254" s="53"/>
    </row>
    <row r="255" ht="39.95" customHeight="1" spans="1:12">
      <c r="A255" s="38" t="s">
        <v>784</v>
      </c>
      <c r="B255" s="39" t="s">
        <v>785</v>
      </c>
      <c r="C255" s="40" t="s">
        <v>786</v>
      </c>
      <c r="D255" s="40" t="s">
        <v>787</v>
      </c>
      <c r="E255" s="36" t="s">
        <v>57</v>
      </c>
      <c r="F255" s="37"/>
      <c r="G255" s="42">
        <v>242.2</v>
      </c>
      <c r="H255" s="41">
        <f t="shared" si="9"/>
        <v>242.2</v>
      </c>
      <c r="I255" s="56">
        <f t="shared" si="10"/>
        <v>0</v>
      </c>
      <c r="J255" s="54">
        <f>ROUND(H255*报价汇总表1!$C$8,2)</f>
        <v>0</v>
      </c>
      <c r="K255" s="55"/>
      <c r="L255" s="53"/>
    </row>
    <row r="256" ht="69.95" customHeight="1" spans="1:12">
      <c r="A256" s="38" t="s">
        <v>788</v>
      </c>
      <c r="B256" s="39" t="s">
        <v>789</v>
      </c>
      <c r="C256" s="40" t="s">
        <v>790</v>
      </c>
      <c r="D256" s="40" t="s">
        <v>791</v>
      </c>
      <c r="E256" s="36" t="s">
        <v>57</v>
      </c>
      <c r="F256" s="37"/>
      <c r="G256" s="42">
        <v>162.6888832812</v>
      </c>
      <c r="H256" s="41">
        <f t="shared" si="9"/>
        <v>162.69</v>
      </c>
      <c r="I256" s="56">
        <f t="shared" si="10"/>
        <v>0</v>
      </c>
      <c r="J256" s="54">
        <f>ROUND(H256*报价汇总表1!$C$8,2)</f>
        <v>0</v>
      </c>
      <c r="K256" s="55"/>
      <c r="L256" s="53" t="s">
        <v>146</v>
      </c>
    </row>
    <row r="257" ht="69.95" customHeight="1" spans="1:12">
      <c r="A257" s="38" t="s">
        <v>792</v>
      </c>
      <c r="B257" s="39" t="s">
        <v>793</v>
      </c>
      <c r="C257" s="40" t="s">
        <v>794</v>
      </c>
      <c r="D257" s="40" t="s">
        <v>791</v>
      </c>
      <c r="E257" s="36" t="s">
        <v>57</v>
      </c>
      <c r="F257" s="37"/>
      <c r="G257" s="42">
        <v>162.732157571859</v>
      </c>
      <c r="H257" s="41">
        <f t="shared" si="9"/>
        <v>162.73</v>
      </c>
      <c r="I257" s="56">
        <f t="shared" si="10"/>
        <v>0</v>
      </c>
      <c r="J257" s="54">
        <f>ROUND(H257*报价汇总表1!$C$8,2)</f>
        <v>0</v>
      </c>
      <c r="K257" s="55"/>
      <c r="L257" s="53" t="s">
        <v>437</v>
      </c>
    </row>
    <row r="258" ht="30" customHeight="1" spans="1:12">
      <c r="A258" s="38" t="s">
        <v>795</v>
      </c>
      <c r="B258" s="39" t="s">
        <v>796</v>
      </c>
      <c r="C258" s="40" t="s">
        <v>797</v>
      </c>
      <c r="D258" s="40" t="s">
        <v>798</v>
      </c>
      <c r="E258" s="36" t="s">
        <v>88</v>
      </c>
      <c r="F258" s="37"/>
      <c r="G258" s="42">
        <v>112.9</v>
      </c>
      <c r="H258" s="41">
        <f t="shared" si="9"/>
        <v>112.9</v>
      </c>
      <c r="I258" s="56">
        <f t="shared" si="10"/>
        <v>0</v>
      </c>
      <c r="J258" s="54">
        <f>ROUND(H258*报价汇总表1!$C$8,2)</f>
        <v>0</v>
      </c>
      <c r="K258" s="55"/>
      <c r="L258" s="53"/>
    </row>
    <row r="259" ht="39.95" customHeight="1" spans="1:12">
      <c r="A259" s="38" t="s">
        <v>799</v>
      </c>
      <c r="B259" s="39" t="s">
        <v>800</v>
      </c>
      <c r="C259" s="40" t="s">
        <v>801</v>
      </c>
      <c r="D259" s="40" t="s">
        <v>802</v>
      </c>
      <c r="E259" s="36" t="s">
        <v>88</v>
      </c>
      <c r="F259" s="37"/>
      <c r="G259" s="42">
        <v>179.39506030303</v>
      </c>
      <c r="H259" s="41">
        <f t="shared" si="9"/>
        <v>179.4</v>
      </c>
      <c r="I259" s="56">
        <f t="shared" si="10"/>
        <v>0</v>
      </c>
      <c r="J259" s="54">
        <f>ROUND(H259*报价汇总表1!$C$8,2)</f>
        <v>0</v>
      </c>
      <c r="K259" s="55"/>
      <c r="L259" s="53" t="s">
        <v>803</v>
      </c>
    </row>
    <row r="260" ht="39.95" customHeight="1" spans="1:12">
      <c r="A260" s="38" t="s">
        <v>804</v>
      </c>
      <c r="B260" s="39" t="s">
        <v>805</v>
      </c>
      <c r="C260" s="40" t="s">
        <v>806</v>
      </c>
      <c r="D260" s="40" t="s">
        <v>802</v>
      </c>
      <c r="E260" s="36" t="s">
        <v>88</v>
      </c>
      <c r="F260" s="37"/>
      <c r="G260" s="42">
        <v>673.5219074666</v>
      </c>
      <c r="H260" s="41">
        <f t="shared" si="9"/>
        <v>673.52</v>
      </c>
      <c r="I260" s="56">
        <f t="shared" si="10"/>
        <v>0</v>
      </c>
      <c r="J260" s="54">
        <f>ROUND(H260*报价汇总表1!$C$8,2)</f>
        <v>0</v>
      </c>
      <c r="K260" s="55"/>
      <c r="L260" s="53" t="s">
        <v>803</v>
      </c>
    </row>
    <row r="261" ht="30" customHeight="1" spans="1:12">
      <c r="A261" s="38" t="s">
        <v>807</v>
      </c>
      <c r="B261" s="39" t="s">
        <v>808</v>
      </c>
      <c r="C261" s="40" t="s">
        <v>809</v>
      </c>
      <c r="D261" s="40" t="s">
        <v>810</v>
      </c>
      <c r="E261" s="36" t="s">
        <v>57</v>
      </c>
      <c r="F261" s="37"/>
      <c r="G261" s="42">
        <v>11.371471552</v>
      </c>
      <c r="H261" s="41">
        <f t="shared" si="9"/>
        <v>11.37</v>
      </c>
      <c r="I261" s="56">
        <f t="shared" si="10"/>
        <v>0</v>
      </c>
      <c r="J261" s="54">
        <f>ROUND(H261*报价汇总表1!$C$8,2)</f>
        <v>0</v>
      </c>
      <c r="K261" s="55"/>
      <c r="L261" s="53" t="s">
        <v>614</v>
      </c>
    </row>
    <row r="262" ht="30" customHeight="1" spans="1:12">
      <c r="A262" s="38" t="s">
        <v>811</v>
      </c>
      <c r="B262" s="39" t="s">
        <v>812</v>
      </c>
      <c r="C262" s="40" t="s">
        <v>813</v>
      </c>
      <c r="D262" s="40" t="s">
        <v>810</v>
      </c>
      <c r="E262" s="36" t="s">
        <v>57</v>
      </c>
      <c r="F262" s="37">
        <v>25</v>
      </c>
      <c r="G262" s="42">
        <v>11.3711386384001</v>
      </c>
      <c r="H262" s="41">
        <f t="shared" si="9"/>
        <v>11.37</v>
      </c>
      <c r="I262" s="56">
        <f t="shared" si="10"/>
        <v>284</v>
      </c>
      <c r="J262" s="57"/>
      <c r="K262" s="55">
        <f t="shared" si="11"/>
        <v>0</v>
      </c>
      <c r="L262" s="53" t="s">
        <v>814</v>
      </c>
    </row>
    <row r="263" ht="69.95" customHeight="1" spans="1:12">
      <c r="A263" s="38" t="s">
        <v>815</v>
      </c>
      <c r="B263" s="39" t="s">
        <v>816</v>
      </c>
      <c r="C263" s="40" t="s">
        <v>817</v>
      </c>
      <c r="D263" s="40" t="s">
        <v>810</v>
      </c>
      <c r="E263" s="36" t="s">
        <v>57</v>
      </c>
      <c r="F263" s="37"/>
      <c r="G263" s="42">
        <v>35.55726336</v>
      </c>
      <c r="H263" s="41">
        <f>ROUND(G263,2)</f>
        <v>35.56</v>
      </c>
      <c r="I263" s="56">
        <f t="shared" ref="I263" si="12">ROUND(F263*H263,0)</f>
        <v>0</v>
      </c>
      <c r="J263" s="54">
        <f>ROUND(H263*报价汇总表1!$C$8,2)</f>
        <v>0</v>
      </c>
      <c r="K263" s="55"/>
      <c r="L263" s="53" t="s">
        <v>706</v>
      </c>
    </row>
    <row r="264" s="6" customFormat="1" ht="24" customHeight="1" spans="1:12">
      <c r="A264" s="59"/>
      <c r="B264" s="60" t="s">
        <v>818</v>
      </c>
      <c r="C264" s="61"/>
      <c r="D264" s="61"/>
      <c r="E264" s="62"/>
      <c r="F264" s="63"/>
      <c r="G264" s="62"/>
      <c r="H264" s="62"/>
      <c r="I264" s="64">
        <f>SUM(I5:I263)</f>
        <v>3454288</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20 J29 J30 J33 J34 J35 J36 J48 J57 J61 J67 J68 J69 J70 J78 J94 J105 J114 J115 J116 J117 J124 J127 J132 J138 J141 J142 J143 J151 J170 J185 J188 J194 J206 J220 J242 J252 J262 J263 J7:J19 J21:J28 J31:J32 J37:J42 J43:J45 J46:J47 J49:J50 J51:J52 J53:J56 J58:J60 J62:J63 J64:J66 J71:J72 J73:J77 J79:J89 J90:J91 J92:J93 J95:J104 J106:J107 J108:J109 J110:J113 J118:J119 J120:J123 J125:J126 J128:J131 J133:J137 J139:J140 J144:J150 J152:J158 J159:J161 J162:J163 J164:J165 J166:J167 J168:J169 J171:J173 J174:J184 J186:J187 J189:J193 J195:J198 J199:J202 J203:J205 J207:J219 J221:J226 J227:J231 J232:J238 J239:J241 J243:J244 J245:J251 J253:J261">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242:J251 J253:J263 J18:J20 J22:J238" unlockedFormula="1"/>
  </ignoredError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H17" sqref="H17"/>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836</v>
      </c>
      <c r="B2" s="70"/>
      <c r="C2" s="70"/>
      <c r="D2" s="70"/>
      <c r="E2" s="70"/>
    </row>
    <row r="3" ht="39.95" customHeight="1" spans="1:5">
      <c r="A3" s="71" t="s">
        <v>7</v>
      </c>
      <c r="B3" s="72" t="s">
        <v>8</v>
      </c>
      <c r="C3" s="73" t="s">
        <v>9</v>
      </c>
      <c r="D3" s="74" t="s">
        <v>10</v>
      </c>
      <c r="E3" s="75" t="s">
        <v>11</v>
      </c>
    </row>
    <row r="4" ht="39.95" customHeight="1" spans="1:5">
      <c r="A4" s="76">
        <v>1</v>
      </c>
      <c r="B4" s="77" t="s">
        <v>12</v>
      </c>
      <c r="C4" s="78">
        <f>'15-常德'!I264</f>
        <v>1451969</v>
      </c>
      <c r="D4" s="78">
        <f>'15-常德'!K264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1451969</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4" activePane="bottomLeft" state="frozen"/>
      <selection/>
      <selection pane="bottomLeft" activeCell="J17" sqref="J17"/>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836</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ROUND(H7*报价汇总表15!$C$8,2)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ROUND(H8*报价汇总表15!$C$8,2)</f>
        <v>0</v>
      </c>
      <c r="K8" s="56"/>
      <c r="L8" s="53"/>
    </row>
    <row r="9" ht="60" customHeight="1" spans="1:12">
      <c r="A9" s="38" t="s">
        <v>45</v>
      </c>
      <c r="B9" s="39" t="s">
        <v>46</v>
      </c>
      <c r="C9" s="40" t="s">
        <v>47</v>
      </c>
      <c r="D9" s="40" t="s">
        <v>48</v>
      </c>
      <c r="E9" s="36" t="s">
        <v>41</v>
      </c>
      <c r="F9" s="37">
        <v>300</v>
      </c>
      <c r="G9" s="42">
        <v>2.27</v>
      </c>
      <c r="H9" s="41">
        <f t="shared" si="0"/>
        <v>2.27</v>
      </c>
      <c r="I9" s="56">
        <f t="shared" si="1"/>
        <v>681</v>
      </c>
      <c r="J9" s="57"/>
      <c r="K9" s="56">
        <f>ROUND(F9*J9,0)</f>
        <v>0</v>
      </c>
      <c r="L9" s="53"/>
    </row>
    <row r="10" ht="50.1" customHeight="1" spans="1:12">
      <c r="A10" s="38" t="s">
        <v>49</v>
      </c>
      <c r="B10" s="39" t="s">
        <v>50</v>
      </c>
      <c r="C10" s="40" t="s">
        <v>51</v>
      </c>
      <c r="D10" s="40" t="s">
        <v>52</v>
      </c>
      <c r="E10" s="36" t="s">
        <v>41</v>
      </c>
      <c r="F10" s="37">
        <v>200</v>
      </c>
      <c r="G10" s="42">
        <v>3.33</v>
      </c>
      <c r="H10" s="41">
        <f t="shared" si="0"/>
        <v>3.33</v>
      </c>
      <c r="I10" s="56">
        <f t="shared" si="1"/>
        <v>666</v>
      </c>
      <c r="J10" s="57"/>
      <c r="K10" s="56">
        <f>ROUND(F10*J10,0)</f>
        <v>0</v>
      </c>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ROUND(H11*报价汇总表15!$C$8,2)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ROUND(H12*报价汇总表15!$C$8,2)</f>
        <v>0</v>
      </c>
      <c r="K12" s="56"/>
      <c r="L12" s="53"/>
    </row>
    <row r="13" ht="39.95" customHeight="1" spans="1:12">
      <c r="A13" s="38" t="s">
        <v>61</v>
      </c>
      <c r="B13" s="39" t="s">
        <v>62</v>
      </c>
      <c r="C13" s="40" t="s">
        <v>63</v>
      </c>
      <c r="D13" s="40" t="s">
        <v>64</v>
      </c>
      <c r="E13" s="36" t="s">
        <v>65</v>
      </c>
      <c r="F13" s="37">
        <v>300</v>
      </c>
      <c r="G13" s="42">
        <v>34.63</v>
      </c>
      <c r="H13" s="41">
        <f t="shared" si="0"/>
        <v>34.63</v>
      </c>
      <c r="I13" s="56">
        <f t="shared" si="1"/>
        <v>10389</v>
      </c>
      <c r="J13" s="57"/>
      <c r="K13" s="56">
        <f>ROUND(F13*J13,0)</f>
        <v>0</v>
      </c>
      <c r="L13" s="53"/>
    </row>
    <row r="14" ht="30" customHeight="1" spans="1:12">
      <c r="A14" s="38" t="s">
        <v>66</v>
      </c>
      <c r="B14" s="39" t="s">
        <v>67</v>
      </c>
      <c r="C14" s="40" t="s">
        <v>68</v>
      </c>
      <c r="D14" s="40" t="s">
        <v>64</v>
      </c>
      <c r="E14" s="36" t="s">
        <v>41</v>
      </c>
      <c r="F14" s="37">
        <v>400</v>
      </c>
      <c r="G14" s="42">
        <v>0.72</v>
      </c>
      <c r="H14" s="41">
        <f t="shared" si="0"/>
        <v>0.72</v>
      </c>
      <c r="I14" s="56">
        <f t="shared" si="1"/>
        <v>288</v>
      </c>
      <c r="J14" s="57"/>
      <c r="K14" s="56">
        <f>ROUND(F14*J14,0)</f>
        <v>0</v>
      </c>
      <c r="L14" s="53"/>
    </row>
    <row r="15" ht="30" customHeight="1" spans="1:12">
      <c r="A15" s="38" t="s">
        <v>69</v>
      </c>
      <c r="B15" s="39" t="s">
        <v>70</v>
      </c>
      <c r="C15" s="40" t="s">
        <v>71</v>
      </c>
      <c r="D15" s="40"/>
      <c r="E15" s="36" t="s">
        <v>33</v>
      </c>
      <c r="F15" s="37"/>
      <c r="G15" s="42">
        <v>0</v>
      </c>
      <c r="H15" s="41">
        <f t="shared" si="0"/>
        <v>0</v>
      </c>
      <c r="I15" s="56">
        <f t="shared" si="1"/>
        <v>0</v>
      </c>
      <c r="J15" s="54">
        <f>ROUND(H15*报价汇总表15!$C$8,2)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ROUND(H16*报价汇总表15!$C$8,2)</f>
        <v>0</v>
      </c>
      <c r="K16" s="56"/>
      <c r="L16" s="53"/>
    </row>
    <row r="17" ht="39.95" customHeight="1" spans="1:12">
      <c r="A17" s="38" t="s">
        <v>45</v>
      </c>
      <c r="B17" s="39" t="s">
        <v>75</v>
      </c>
      <c r="C17" s="40" t="s">
        <v>76</v>
      </c>
      <c r="D17" s="40" t="s">
        <v>77</v>
      </c>
      <c r="E17" s="36" t="s">
        <v>41</v>
      </c>
      <c r="F17" s="37">
        <v>100</v>
      </c>
      <c r="G17" s="42">
        <v>23.45</v>
      </c>
      <c r="H17" s="41">
        <f t="shared" si="0"/>
        <v>23.45</v>
      </c>
      <c r="I17" s="56">
        <f t="shared" si="1"/>
        <v>2345</v>
      </c>
      <c r="J17" s="57"/>
      <c r="K17" s="56">
        <f>ROUND(F17*J17,0)</f>
        <v>0</v>
      </c>
      <c r="L17" s="53"/>
    </row>
    <row r="18" ht="39.95" customHeight="1" spans="1:12">
      <c r="A18" s="38" t="s">
        <v>49</v>
      </c>
      <c r="B18" s="39" t="s">
        <v>78</v>
      </c>
      <c r="C18" s="40" t="s">
        <v>79</v>
      </c>
      <c r="D18" s="40" t="s">
        <v>77</v>
      </c>
      <c r="E18" s="36" t="s">
        <v>41</v>
      </c>
      <c r="F18" s="37"/>
      <c r="G18" s="42">
        <v>10.18</v>
      </c>
      <c r="H18" s="41">
        <f t="shared" si="0"/>
        <v>10.18</v>
      </c>
      <c r="I18" s="56">
        <f t="shared" si="1"/>
        <v>0</v>
      </c>
      <c r="J18" s="54">
        <f>ROUND(H18*报价汇总表15!$C$8,2)</f>
        <v>0</v>
      </c>
      <c r="K18" s="56"/>
      <c r="L18" s="53"/>
    </row>
    <row r="19" ht="30" customHeight="1" spans="1:12">
      <c r="A19" s="38" t="s">
        <v>80</v>
      </c>
      <c r="B19" s="39" t="s">
        <v>81</v>
      </c>
      <c r="C19" s="40" t="s">
        <v>82</v>
      </c>
      <c r="D19" s="40" t="s">
        <v>83</v>
      </c>
      <c r="E19" s="36" t="s">
        <v>41</v>
      </c>
      <c r="F19" s="37"/>
      <c r="G19" s="42">
        <v>12.91</v>
      </c>
      <c r="H19" s="41">
        <f t="shared" si="0"/>
        <v>12.91</v>
      </c>
      <c r="I19" s="56">
        <f t="shared" si="1"/>
        <v>0</v>
      </c>
      <c r="J19" s="54">
        <f>ROUND(H19*报价汇总表15!$C$8,2)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ROUND(H20*报价汇总表15!$C$8,2)</f>
        <v>0</v>
      </c>
      <c r="K20" s="56"/>
      <c r="L20" s="53"/>
    </row>
    <row r="21" ht="60" customHeight="1" spans="1:12">
      <c r="A21" s="38" t="s">
        <v>89</v>
      </c>
      <c r="B21" s="39" t="s">
        <v>90</v>
      </c>
      <c r="C21" s="40" t="s">
        <v>91</v>
      </c>
      <c r="D21" s="40" t="s">
        <v>92</v>
      </c>
      <c r="E21" s="36" t="s">
        <v>57</v>
      </c>
      <c r="F21" s="37">
        <v>50</v>
      </c>
      <c r="G21" s="42">
        <v>431</v>
      </c>
      <c r="H21" s="41">
        <f t="shared" si="0"/>
        <v>431</v>
      </c>
      <c r="I21" s="56">
        <f t="shared" si="1"/>
        <v>21550</v>
      </c>
      <c r="J21" s="57"/>
      <c r="K21" s="56">
        <f>ROUND(F21*J21,0)</f>
        <v>0</v>
      </c>
      <c r="L21" s="53"/>
    </row>
    <row r="22" ht="39.95" customHeight="1" spans="1:12">
      <c r="A22" s="38" t="s">
        <v>93</v>
      </c>
      <c r="B22" s="39" t="s">
        <v>94</v>
      </c>
      <c r="C22" s="40" t="s">
        <v>95</v>
      </c>
      <c r="D22" s="40" t="s">
        <v>96</v>
      </c>
      <c r="E22" s="36" t="s">
        <v>57</v>
      </c>
      <c r="F22" s="37"/>
      <c r="G22" s="42">
        <v>274.807355372</v>
      </c>
      <c r="H22" s="41">
        <f t="shared" si="0"/>
        <v>274.81</v>
      </c>
      <c r="I22" s="56">
        <f t="shared" si="1"/>
        <v>0</v>
      </c>
      <c r="J22" s="54">
        <f>ROUND(H22*报价汇总表15!$C$8,2)</f>
        <v>0</v>
      </c>
      <c r="K22" s="56"/>
      <c r="L22" s="53" t="s">
        <v>97</v>
      </c>
    </row>
    <row r="23" ht="20.1" customHeight="1" spans="1:12">
      <c r="A23" s="38" t="s">
        <v>98</v>
      </c>
      <c r="B23" s="39" t="s">
        <v>99</v>
      </c>
      <c r="C23" s="40" t="s">
        <v>100</v>
      </c>
      <c r="D23" s="40" t="s">
        <v>100</v>
      </c>
      <c r="E23" s="36" t="s">
        <v>101</v>
      </c>
      <c r="F23" s="37"/>
      <c r="G23" s="42">
        <v>5</v>
      </c>
      <c r="H23" s="41">
        <f t="shared" si="0"/>
        <v>5</v>
      </c>
      <c r="I23" s="56">
        <f t="shared" si="1"/>
        <v>0</v>
      </c>
      <c r="J23" s="54">
        <f>ROUND(H23*报价汇总表15!$C$8,2)</f>
        <v>0</v>
      </c>
      <c r="K23" s="56"/>
      <c r="L23" s="53"/>
    </row>
    <row r="24" ht="30" customHeight="1" spans="1:12">
      <c r="A24" s="38" t="s">
        <v>102</v>
      </c>
      <c r="B24" s="39" t="s">
        <v>103</v>
      </c>
      <c r="C24" s="40" t="s">
        <v>104</v>
      </c>
      <c r="D24" s="40" t="s">
        <v>105</v>
      </c>
      <c r="E24" s="36" t="s">
        <v>57</v>
      </c>
      <c r="F24" s="37">
        <v>80</v>
      </c>
      <c r="G24" s="42">
        <v>81.0793820625</v>
      </c>
      <c r="H24" s="41">
        <f t="shared" si="0"/>
        <v>81.08</v>
      </c>
      <c r="I24" s="56">
        <f t="shared" si="1"/>
        <v>6486</v>
      </c>
      <c r="J24" s="57"/>
      <c r="K24" s="56">
        <f>ROUND(F24*J24,0)</f>
        <v>0</v>
      </c>
      <c r="L24" s="53" t="s">
        <v>106</v>
      </c>
    </row>
    <row r="25" ht="20.1" customHeight="1" spans="1:12">
      <c r="A25" s="38" t="s">
        <v>107</v>
      </c>
      <c r="B25" s="39" t="s">
        <v>108</v>
      </c>
      <c r="C25" s="40" t="s">
        <v>109</v>
      </c>
      <c r="D25" s="40" t="s">
        <v>109</v>
      </c>
      <c r="E25" s="36" t="s">
        <v>57</v>
      </c>
      <c r="F25" s="37"/>
      <c r="G25" s="42">
        <v>358.549</v>
      </c>
      <c r="H25" s="41">
        <f t="shared" si="0"/>
        <v>358.55</v>
      </c>
      <c r="I25" s="56">
        <f t="shared" si="1"/>
        <v>0</v>
      </c>
      <c r="J25" s="54">
        <f>ROUND(H25*报价汇总表15!$C$8,2)</f>
        <v>0</v>
      </c>
      <c r="K25" s="56"/>
      <c r="L25" s="53"/>
    </row>
    <row r="26" ht="30" customHeight="1" spans="1:12">
      <c r="A26" s="38" t="s">
        <v>110</v>
      </c>
      <c r="B26" s="39" t="s">
        <v>111</v>
      </c>
      <c r="C26" s="40" t="s">
        <v>112</v>
      </c>
      <c r="D26" s="40" t="s">
        <v>105</v>
      </c>
      <c r="E26" s="36" t="s">
        <v>57</v>
      </c>
      <c r="F26" s="37"/>
      <c r="G26" s="42">
        <v>81.079677581</v>
      </c>
      <c r="H26" s="41">
        <f t="shared" si="0"/>
        <v>81.08</v>
      </c>
      <c r="I26" s="56">
        <f t="shared" si="1"/>
        <v>0</v>
      </c>
      <c r="J26" s="54">
        <f>ROUND(H26*报价汇总表15!$C$8,2)</f>
        <v>0</v>
      </c>
      <c r="K26" s="56"/>
      <c r="L26" s="53" t="s">
        <v>113</v>
      </c>
    </row>
    <row r="27" ht="30" customHeight="1" spans="1:12">
      <c r="A27" s="38" t="s">
        <v>114</v>
      </c>
      <c r="B27" s="39" t="s">
        <v>115</v>
      </c>
      <c r="C27" s="40" t="s">
        <v>116</v>
      </c>
      <c r="D27" s="40" t="s">
        <v>105</v>
      </c>
      <c r="E27" s="36" t="s">
        <v>57</v>
      </c>
      <c r="F27" s="37"/>
      <c r="G27" s="42">
        <v>81.0787610664</v>
      </c>
      <c r="H27" s="41">
        <f t="shared" si="0"/>
        <v>81.08</v>
      </c>
      <c r="I27" s="56">
        <f t="shared" si="1"/>
        <v>0</v>
      </c>
      <c r="J27" s="54">
        <f>ROUND(H27*报价汇总表15!$C$8,2)</f>
        <v>0</v>
      </c>
      <c r="K27" s="56"/>
      <c r="L27" s="53" t="s">
        <v>117</v>
      </c>
    </row>
    <row r="28" ht="30" customHeight="1" spans="1:12">
      <c r="A28" s="38" t="s">
        <v>118</v>
      </c>
      <c r="B28" s="39" t="s">
        <v>119</v>
      </c>
      <c r="C28" s="40" t="s">
        <v>120</v>
      </c>
      <c r="D28" s="40" t="s">
        <v>105</v>
      </c>
      <c r="E28" s="36" t="s">
        <v>57</v>
      </c>
      <c r="F28" s="37"/>
      <c r="G28" s="42">
        <v>81.0795383252</v>
      </c>
      <c r="H28" s="41">
        <f t="shared" si="0"/>
        <v>81.08</v>
      </c>
      <c r="I28" s="56">
        <f t="shared" si="1"/>
        <v>0</v>
      </c>
      <c r="J28" s="54">
        <f>ROUND(H28*报价汇总表15!$C$8,2)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ROUND(H29*报价汇总表15!$C$8,2)</f>
        <v>0</v>
      </c>
      <c r="K29" s="56"/>
      <c r="L29" s="53"/>
    </row>
    <row r="30" ht="39.95" customHeight="1" spans="1:12">
      <c r="A30" s="38" t="s">
        <v>125</v>
      </c>
      <c r="B30" s="39" t="s">
        <v>126</v>
      </c>
      <c r="C30" s="40" t="s">
        <v>127</v>
      </c>
      <c r="D30" s="40" t="s">
        <v>128</v>
      </c>
      <c r="E30" s="36" t="s">
        <v>57</v>
      </c>
      <c r="F30" s="37"/>
      <c r="G30" s="42">
        <v>313.57</v>
      </c>
      <c r="H30" s="41">
        <f t="shared" si="0"/>
        <v>313.57</v>
      </c>
      <c r="I30" s="56">
        <f t="shared" si="1"/>
        <v>0</v>
      </c>
      <c r="J30" s="54">
        <f>ROUND(H30*报价汇总表15!$C$8,2)</f>
        <v>0</v>
      </c>
      <c r="K30" s="56"/>
      <c r="L30" s="53"/>
    </row>
    <row r="31" ht="39.95" customHeight="1" spans="1:12">
      <c r="A31" s="38" t="s">
        <v>129</v>
      </c>
      <c r="B31" s="39" t="s">
        <v>130</v>
      </c>
      <c r="C31" s="40" t="s">
        <v>131</v>
      </c>
      <c r="D31" s="40" t="s">
        <v>128</v>
      </c>
      <c r="E31" s="36" t="s">
        <v>57</v>
      </c>
      <c r="F31" s="37"/>
      <c r="G31" s="42">
        <v>315.77</v>
      </c>
      <c r="H31" s="41">
        <f t="shared" si="0"/>
        <v>315.77</v>
      </c>
      <c r="I31" s="56">
        <f t="shared" si="1"/>
        <v>0</v>
      </c>
      <c r="J31" s="54">
        <f>ROUND(H31*报价汇总表15!$C$8,2)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ROUND(H32*报价汇总表15!$C$8,2)</f>
        <v>0</v>
      </c>
      <c r="K32" s="56"/>
      <c r="L32" s="53"/>
    </row>
    <row r="33" ht="30" customHeight="1" spans="1:12">
      <c r="A33" s="38" t="s">
        <v>135</v>
      </c>
      <c r="B33" s="39" t="s">
        <v>136</v>
      </c>
      <c r="C33" s="40" t="s">
        <v>137</v>
      </c>
      <c r="D33" s="40" t="s">
        <v>138</v>
      </c>
      <c r="E33" s="36" t="s">
        <v>57</v>
      </c>
      <c r="F33" s="37"/>
      <c r="G33" s="42">
        <v>112.25</v>
      </c>
      <c r="H33" s="41">
        <f t="shared" si="0"/>
        <v>112.25</v>
      </c>
      <c r="I33" s="56">
        <f t="shared" si="1"/>
        <v>0</v>
      </c>
      <c r="J33" s="54">
        <f>ROUND(H33*报价汇总表15!$C$8,2)</f>
        <v>0</v>
      </c>
      <c r="K33" s="56"/>
      <c r="L33" s="53"/>
    </row>
    <row r="34" ht="30" customHeight="1" spans="1:12">
      <c r="A34" s="38" t="s">
        <v>139</v>
      </c>
      <c r="B34" s="39" t="s">
        <v>140</v>
      </c>
      <c r="C34" s="40" t="s">
        <v>141</v>
      </c>
      <c r="D34" s="40" t="s">
        <v>138</v>
      </c>
      <c r="E34" s="36" t="s">
        <v>57</v>
      </c>
      <c r="F34" s="37"/>
      <c r="G34" s="42">
        <v>127.15</v>
      </c>
      <c r="H34" s="41">
        <f t="shared" si="0"/>
        <v>127.15</v>
      </c>
      <c r="I34" s="56">
        <f t="shared" si="1"/>
        <v>0</v>
      </c>
      <c r="J34" s="54">
        <f>ROUND(H34*报价汇总表15!$C$8,2)</f>
        <v>0</v>
      </c>
      <c r="K34" s="56"/>
      <c r="L34" s="53"/>
    </row>
    <row r="35" ht="39.95" customHeight="1" spans="1:12">
      <c r="A35" s="38" t="s">
        <v>142</v>
      </c>
      <c r="B35" s="39" t="s">
        <v>143</v>
      </c>
      <c r="C35" s="40" t="s">
        <v>144</v>
      </c>
      <c r="D35" s="40" t="s">
        <v>145</v>
      </c>
      <c r="E35" s="36" t="s">
        <v>57</v>
      </c>
      <c r="F35" s="37"/>
      <c r="G35" s="42">
        <v>190.0127714982</v>
      </c>
      <c r="H35" s="41">
        <f t="shared" si="0"/>
        <v>190.01</v>
      </c>
      <c r="I35" s="56">
        <f t="shared" si="1"/>
        <v>0</v>
      </c>
      <c r="J35" s="54">
        <f>ROUND(H35*报价汇总表15!$C$8,2)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ROUND(H36*报价汇总表15!$C$8,2)</f>
        <v>0</v>
      </c>
      <c r="K36" s="56"/>
      <c r="L36" s="53"/>
    </row>
    <row r="37" ht="39.95" customHeight="1" spans="1:12">
      <c r="A37" s="38" t="s">
        <v>150</v>
      </c>
      <c r="B37" s="39" t="s">
        <v>151</v>
      </c>
      <c r="C37" s="40" t="s">
        <v>152</v>
      </c>
      <c r="D37" s="40" t="s">
        <v>153</v>
      </c>
      <c r="E37" s="36" t="s">
        <v>57</v>
      </c>
      <c r="F37" s="37">
        <v>50</v>
      </c>
      <c r="G37" s="42">
        <v>223.52</v>
      </c>
      <c r="H37" s="41">
        <f t="shared" si="0"/>
        <v>223.52</v>
      </c>
      <c r="I37" s="56">
        <f t="shared" si="1"/>
        <v>11176</v>
      </c>
      <c r="J37" s="57"/>
      <c r="K37" s="56">
        <f>ROUND(F37*J37,0)</f>
        <v>0</v>
      </c>
      <c r="L37" s="53"/>
    </row>
    <row r="38" ht="39.95" customHeight="1" spans="1:12">
      <c r="A38" s="38" t="s">
        <v>154</v>
      </c>
      <c r="B38" s="39" t="s">
        <v>155</v>
      </c>
      <c r="C38" s="40" t="s">
        <v>156</v>
      </c>
      <c r="D38" s="40" t="s">
        <v>153</v>
      </c>
      <c r="E38" s="36" t="s">
        <v>57</v>
      </c>
      <c r="F38" s="37">
        <v>50</v>
      </c>
      <c r="G38" s="42">
        <v>155.66</v>
      </c>
      <c r="H38" s="41">
        <f t="shared" si="0"/>
        <v>155.66</v>
      </c>
      <c r="I38" s="56">
        <f t="shared" si="1"/>
        <v>7783</v>
      </c>
      <c r="J38" s="57"/>
      <c r="K38" s="56">
        <f>ROUND(F38*J38,0)</f>
        <v>0</v>
      </c>
      <c r="L38" s="53"/>
    </row>
    <row r="39" ht="39.95" customHeight="1" spans="1:12">
      <c r="A39" s="38" t="s">
        <v>157</v>
      </c>
      <c r="B39" s="39" t="s">
        <v>158</v>
      </c>
      <c r="C39" s="40" t="s">
        <v>159</v>
      </c>
      <c r="D39" s="40" t="s">
        <v>153</v>
      </c>
      <c r="E39" s="36" t="s">
        <v>57</v>
      </c>
      <c r="F39" s="37">
        <v>50</v>
      </c>
      <c r="G39" s="42">
        <v>67.03</v>
      </c>
      <c r="H39" s="41">
        <f t="shared" si="0"/>
        <v>67.03</v>
      </c>
      <c r="I39" s="56">
        <f t="shared" si="1"/>
        <v>3352</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ROUND(H40*报价汇总表15!$C$8,2)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ROUND(H41*报价汇总表15!$C$8,2)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ROUND(H42*报价汇总表15!$C$8,2)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ROUND(H43*报价汇总表15!$C$8,2)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ROUND(H44*报价汇总表15!$C$8,2)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ROUND(H45*报价汇总表15!$C$8,2)</f>
        <v>0</v>
      </c>
      <c r="K45" s="56"/>
      <c r="L45" s="53"/>
    </row>
    <row r="46" ht="69.95" customHeight="1" spans="1:12">
      <c r="A46" s="38" t="s">
        <v>61</v>
      </c>
      <c r="B46" s="39" t="s">
        <v>180</v>
      </c>
      <c r="C46" s="40" t="s">
        <v>181</v>
      </c>
      <c r="D46" s="40" t="s">
        <v>182</v>
      </c>
      <c r="E46" s="36" t="s">
        <v>57</v>
      </c>
      <c r="F46" s="37">
        <v>50</v>
      </c>
      <c r="G46" s="42">
        <v>21.64</v>
      </c>
      <c r="H46" s="41">
        <f t="shared" si="0"/>
        <v>21.64</v>
      </c>
      <c r="I46" s="56">
        <f t="shared" si="1"/>
        <v>1082</v>
      </c>
      <c r="J46" s="57"/>
      <c r="K46" s="56">
        <f>ROUND(F46*J46,0)</f>
        <v>0</v>
      </c>
      <c r="L46" s="53"/>
    </row>
    <row r="47" ht="69.95" customHeight="1" spans="1:12">
      <c r="A47" s="38" t="s">
        <v>66</v>
      </c>
      <c r="B47" s="39" t="s">
        <v>183</v>
      </c>
      <c r="C47" s="40" t="s">
        <v>184</v>
      </c>
      <c r="D47" s="40" t="s">
        <v>182</v>
      </c>
      <c r="E47" s="36" t="s">
        <v>57</v>
      </c>
      <c r="F47" s="37">
        <v>1500</v>
      </c>
      <c r="G47" s="42">
        <v>6.7</v>
      </c>
      <c r="H47" s="41">
        <f t="shared" si="0"/>
        <v>6.7</v>
      </c>
      <c r="I47" s="56">
        <f t="shared" si="1"/>
        <v>10050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ROUND(H48*报价汇总表15!$C$8,2)</f>
        <v>0</v>
      </c>
      <c r="K48" s="56"/>
      <c r="L48" s="53"/>
    </row>
    <row r="49" ht="80.1" customHeight="1" spans="1:12">
      <c r="A49" s="38" t="s">
        <v>61</v>
      </c>
      <c r="B49" s="39" t="s">
        <v>187</v>
      </c>
      <c r="C49" s="40" t="s">
        <v>181</v>
      </c>
      <c r="D49" s="40" t="s">
        <v>188</v>
      </c>
      <c r="E49" s="36" t="s">
        <v>57</v>
      </c>
      <c r="F49" s="37"/>
      <c r="G49" s="42">
        <v>31.2</v>
      </c>
      <c r="H49" s="41">
        <f t="shared" si="0"/>
        <v>31.2</v>
      </c>
      <c r="I49" s="56">
        <f t="shared" si="1"/>
        <v>0</v>
      </c>
      <c r="J49" s="54">
        <f>ROUND(H49*报价汇总表15!$C$8,2)</f>
        <v>0</v>
      </c>
      <c r="K49" s="56"/>
      <c r="L49" s="53"/>
    </row>
    <row r="50" ht="80.1" customHeight="1" spans="1:12">
      <c r="A50" s="38" t="s">
        <v>66</v>
      </c>
      <c r="B50" s="39" t="s">
        <v>189</v>
      </c>
      <c r="C50" s="40" t="s">
        <v>184</v>
      </c>
      <c r="D50" s="40" t="s">
        <v>188</v>
      </c>
      <c r="E50" s="36" t="s">
        <v>57</v>
      </c>
      <c r="F50" s="37">
        <v>500</v>
      </c>
      <c r="G50" s="42">
        <v>18.65</v>
      </c>
      <c r="H50" s="41">
        <f t="shared" si="0"/>
        <v>18.65</v>
      </c>
      <c r="I50" s="56">
        <f t="shared" si="1"/>
        <v>9325</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ROUND(H51*报价汇总表15!$C$8,2)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ROUND(H52*报价汇总表15!$C$8,2)</f>
        <v>0</v>
      </c>
      <c r="K52" s="56"/>
      <c r="L52" s="53"/>
    </row>
    <row r="53" ht="30" customHeight="1" spans="1:12">
      <c r="A53" s="38" t="s">
        <v>45</v>
      </c>
      <c r="B53" s="39" t="s">
        <v>197</v>
      </c>
      <c r="C53" s="40" t="s">
        <v>198</v>
      </c>
      <c r="D53" s="40" t="s">
        <v>199</v>
      </c>
      <c r="E53" s="36" t="s">
        <v>200</v>
      </c>
      <c r="F53" s="37">
        <v>45000</v>
      </c>
      <c r="G53" s="42">
        <v>0.98</v>
      </c>
      <c r="H53" s="41">
        <f t="shared" si="0"/>
        <v>0.98</v>
      </c>
      <c r="I53" s="56">
        <f t="shared" si="1"/>
        <v>44100</v>
      </c>
      <c r="J53" s="57"/>
      <c r="K53" s="56">
        <f>ROUND(F53*J53,0)</f>
        <v>0</v>
      </c>
      <c r="L53" s="53"/>
    </row>
    <row r="54" ht="30" customHeight="1" spans="1:12">
      <c r="A54" s="38" t="s">
        <v>49</v>
      </c>
      <c r="B54" s="39" t="s">
        <v>201</v>
      </c>
      <c r="C54" s="40" t="s">
        <v>202</v>
      </c>
      <c r="D54" s="40" t="s">
        <v>199</v>
      </c>
      <c r="E54" s="36" t="s">
        <v>200</v>
      </c>
      <c r="F54" s="37">
        <v>15000</v>
      </c>
      <c r="G54" s="42">
        <v>1.37</v>
      </c>
      <c r="H54" s="41">
        <f t="shared" si="0"/>
        <v>1.37</v>
      </c>
      <c r="I54" s="56">
        <f t="shared" si="1"/>
        <v>20550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ROUND(H55*报价汇总表15!$C$8,2)</f>
        <v>0</v>
      </c>
      <c r="K55" s="56"/>
      <c r="L55" s="53"/>
    </row>
    <row r="56" ht="20.1" customHeight="1" spans="1:12">
      <c r="A56" s="38" t="s">
        <v>207</v>
      </c>
      <c r="B56" s="39" t="s">
        <v>208</v>
      </c>
      <c r="C56" s="40" t="s">
        <v>209</v>
      </c>
      <c r="D56" s="40" t="s">
        <v>210</v>
      </c>
      <c r="E56" s="36" t="s">
        <v>57</v>
      </c>
      <c r="F56" s="37"/>
      <c r="G56" s="42">
        <v>3.7</v>
      </c>
      <c r="H56" s="41">
        <f t="shared" si="0"/>
        <v>3.7</v>
      </c>
      <c r="I56" s="56">
        <f t="shared" si="1"/>
        <v>0</v>
      </c>
      <c r="J56" s="54">
        <f>ROUND(H56*报价汇总表15!$C$8,2)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ROUND(H57*报价汇总表15!$C$8,2)</f>
        <v>0</v>
      </c>
      <c r="K57" s="56"/>
      <c r="L57" s="53"/>
    </row>
    <row r="58" ht="60" customHeight="1" spans="1:12">
      <c r="A58" s="38" t="s">
        <v>214</v>
      </c>
      <c r="B58" s="39" t="s">
        <v>215</v>
      </c>
      <c r="C58" s="40" t="s">
        <v>216</v>
      </c>
      <c r="D58" s="40" t="s">
        <v>217</v>
      </c>
      <c r="E58" s="36" t="s">
        <v>57</v>
      </c>
      <c r="F58" s="37">
        <v>500</v>
      </c>
      <c r="G58" s="42">
        <v>7.57</v>
      </c>
      <c r="H58" s="41">
        <f t="shared" si="0"/>
        <v>7.57</v>
      </c>
      <c r="I58" s="56">
        <f t="shared" si="1"/>
        <v>3785</v>
      </c>
      <c r="J58" s="57"/>
      <c r="K58" s="56">
        <f>ROUND(F58*J58,0)</f>
        <v>0</v>
      </c>
      <c r="L58" s="53"/>
    </row>
    <row r="59" ht="69.95" customHeight="1" spans="1:12">
      <c r="A59" s="38" t="s">
        <v>218</v>
      </c>
      <c r="B59" s="39" t="s">
        <v>219</v>
      </c>
      <c r="C59" s="40" t="s">
        <v>220</v>
      </c>
      <c r="D59" s="40" t="s">
        <v>221</v>
      </c>
      <c r="E59" s="36" t="s">
        <v>57</v>
      </c>
      <c r="F59" s="37">
        <v>300</v>
      </c>
      <c r="G59" s="42">
        <v>8.75</v>
      </c>
      <c r="H59" s="41">
        <f t="shared" si="0"/>
        <v>8.75</v>
      </c>
      <c r="I59" s="56">
        <f t="shared" si="1"/>
        <v>2625</v>
      </c>
      <c r="J59" s="57"/>
      <c r="K59" s="56">
        <f>ROUND(F59*J59,0)</f>
        <v>0</v>
      </c>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ROUND(H60*报价汇总表15!$C$8,2)</f>
        <v>0</v>
      </c>
      <c r="K60" s="56"/>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ROUND(H61*报价汇总表15!$C$8,2)</f>
        <v>0</v>
      </c>
      <c r="K61" s="56"/>
      <c r="L61" s="53"/>
    </row>
    <row r="62" ht="39.95" customHeight="1" spans="1:12">
      <c r="A62" s="38" t="s">
        <v>230</v>
      </c>
      <c r="B62" s="39" t="s">
        <v>231</v>
      </c>
      <c r="C62" s="40" t="s">
        <v>232</v>
      </c>
      <c r="D62" s="40" t="s">
        <v>233</v>
      </c>
      <c r="E62" s="36" t="s">
        <v>57</v>
      </c>
      <c r="F62" s="37"/>
      <c r="G62" s="42">
        <v>60.27</v>
      </c>
      <c r="H62" s="41">
        <f t="shared" si="0"/>
        <v>60.27</v>
      </c>
      <c r="I62" s="56">
        <f t="shared" si="1"/>
        <v>0</v>
      </c>
      <c r="J62" s="54">
        <f>ROUND(H62*报价汇总表15!$C$8,2)</f>
        <v>0</v>
      </c>
      <c r="K62" s="56"/>
      <c r="L62" s="53"/>
    </row>
    <row r="63" ht="39.95" customHeight="1" spans="1:12">
      <c r="A63" s="38" t="s">
        <v>234</v>
      </c>
      <c r="B63" s="39" t="s">
        <v>235</v>
      </c>
      <c r="C63" s="40" t="s">
        <v>236</v>
      </c>
      <c r="D63" s="40" t="s">
        <v>233</v>
      </c>
      <c r="E63" s="36" t="s">
        <v>57</v>
      </c>
      <c r="F63" s="37">
        <v>100</v>
      </c>
      <c r="G63" s="42">
        <v>72.22</v>
      </c>
      <c r="H63" s="41">
        <f t="shared" si="0"/>
        <v>72.22</v>
      </c>
      <c r="I63" s="56">
        <f t="shared" si="1"/>
        <v>7222</v>
      </c>
      <c r="J63" s="57"/>
      <c r="K63" s="56">
        <f>ROUND(F63*J63,0)</f>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ROUND(H64*报价汇总表15!$C$8,2)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ROUND(H65*报价汇总表15!$C$8,2)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ROUND(H66*报价汇总表15!$C$8,2)</f>
        <v>0</v>
      </c>
      <c r="K66" s="56"/>
      <c r="L66" s="53"/>
    </row>
    <row r="67" ht="30" customHeight="1" spans="1:12">
      <c r="A67" s="38" t="s">
        <v>248</v>
      </c>
      <c r="B67" s="39" t="s">
        <v>249</v>
      </c>
      <c r="C67" s="40" t="s">
        <v>250</v>
      </c>
      <c r="D67" s="40" t="s">
        <v>247</v>
      </c>
      <c r="E67" s="36" t="s">
        <v>57</v>
      </c>
      <c r="F67" s="37"/>
      <c r="G67" s="42">
        <v>61.86</v>
      </c>
      <c r="H67" s="41">
        <f t="shared" si="0"/>
        <v>61.86</v>
      </c>
      <c r="I67" s="56">
        <f t="shared" si="1"/>
        <v>0</v>
      </c>
      <c r="J67" s="54">
        <f>ROUND(H67*报价汇总表15!$C$8,2)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ROUND(H68*报价汇总表15!$C$8,2)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ROUND(H69*报价汇总表15!$C$8,2)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ROUND(H70*报价汇总表15!$C$8,2)</f>
        <v>0</v>
      </c>
      <c r="K70" s="56"/>
      <c r="L70" s="53"/>
    </row>
    <row r="71" ht="20.1" customHeight="1" spans="1:12">
      <c r="A71" s="38" t="s">
        <v>260</v>
      </c>
      <c r="B71" s="39" t="s">
        <v>261</v>
      </c>
      <c r="C71" s="40" t="s">
        <v>262</v>
      </c>
      <c r="D71" s="40" t="s">
        <v>263</v>
      </c>
      <c r="E71" s="36" t="s">
        <v>57</v>
      </c>
      <c r="F71" s="37">
        <v>100</v>
      </c>
      <c r="G71" s="42">
        <v>127.34</v>
      </c>
      <c r="H71" s="41">
        <f t="shared" ref="H71:H134" si="2">ROUND(G71,2)</f>
        <v>127.34</v>
      </c>
      <c r="I71" s="56">
        <f t="shared" ref="I71:I134" si="3">ROUND(F71*H71,0)</f>
        <v>12734</v>
      </c>
      <c r="J71" s="57"/>
      <c r="K71" s="56">
        <f>ROUND(F71*J71,0)</f>
        <v>0</v>
      </c>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ROUND(H72*报价汇总表15!$C$8,2)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ROUND(H73*报价汇总表15!$C$8,2)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ROUND(H74*报价汇总表15!$C$8,2)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ROUND(H75*报价汇总表15!$C$8,2)</f>
        <v>0</v>
      </c>
      <c r="K75" s="56"/>
      <c r="L75" s="53"/>
    </row>
    <row r="76" ht="39.95" customHeight="1" spans="1:12">
      <c r="A76" s="38" t="s">
        <v>45</v>
      </c>
      <c r="B76" s="39" t="s">
        <v>277</v>
      </c>
      <c r="C76" s="40" t="s">
        <v>278</v>
      </c>
      <c r="D76" s="40" t="s">
        <v>279</v>
      </c>
      <c r="E76" s="36" t="s">
        <v>57</v>
      </c>
      <c r="F76" s="37"/>
      <c r="G76" s="42">
        <v>114.71</v>
      </c>
      <c r="H76" s="41">
        <f t="shared" si="2"/>
        <v>114.71</v>
      </c>
      <c r="I76" s="56">
        <f t="shared" si="3"/>
        <v>0</v>
      </c>
      <c r="J76" s="54">
        <f>ROUND(H76*报价汇总表15!$C$8,2)</f>
        <v>0</v>
      </c>
      <c r="K76" s="56"/>
      <c r="L76" s="53"/>
    </row>
    <row r="77" ht="30" customHeight="1" spans="1:12">
      <c r="A77" s="38" t="s">
        <v>49</v>
      </c>
      <c r="B77" s="39" t="s">
        <v>280</v>
      </c>
      <c r="C77" s="40" t="s">
        <v>281</v>
      </c>
      <c r="D77" s="40" t="s">
        <v>282</v>
      </c>
      <c r="E77" s="36" t="s">
        <v>57</v>
      </c>
      <c r="F77" s="37"/>
      <c r="G77" s="42">
        <v>201.02</v>
      </c>
      <c r="H77" s="41">
        <f t="shared" si="2"/>
        <v>201.02</v>
      </c>
      <c r="I77" s="56">
        <f t="shared" si="3"/>
        <v>0</v>
      </c>
      <c r="J77" s="54">
        <f>ROUND(H77*报价汇总表15!$C$8,2)</f>
        <v>0</v>
      </c>
      <c r="K77" s="56"/>
      <c r="L77" s="53"/>
    </row>
    <row r="78" ht="30" customHeight="1" spans="1:12">
      <c r="A78" s="38" t="s">
        <v>190</v>
      </c>
      <c r="B78" s="39" t="s">
        <v>283</v>
      </c>
      <c r="C78" s="40" t="s">
        <v>284</v>
      </c>
      <c r="D78" s="40" t="s">
        <v>282</v>
      </c>
      <c r="E78" s="36" t="s">
        <v>57</v>
      </c>
      <c r="F78" s="37">
        <v>20</v>
      </c>
      <c r="G78" s="42">
        <v>128.85</v>
      </c>
      <c r="H78" s="41">
        <f t="shared" si="2"/>
        <v>128.85</v>
      </c>
      <c r="I78" s="56">
        <f t="shared" si="3"/>
        <v>2577</v>
      </c>
      <c r="J78" s="57"/>
      <c r="K78" s="56">
        <f>ROUND(F78*J78,0)</f>
        <v>0</v>
      </c>
      <c r="L78" s="53"/>
    </row>
    <row r="79" ht="39.95" customHeight="1" spans="1:12">
      <c r="A79" s="38" t="s">
        <v>285</v>
      </c>
      <c r="B79" s="39" t="s">
        <v>286</v>
      </c>
      <c r="C79" s="40" t="s">
        <v>287</v>
      </c>
      <c r="D79" s="40" t="s">
        <v>288</v>
      </c>
      <c r="E79" s="36" t="s">
        <v>57</v>
      </c>
      <c r="F79" s="37"/>
      <c r="G79" s="42">
        <v>82.05</v>
      </c>
      <c r="H79" s="41">
        <f t="shared" si="2"/>
        <v>82.05</v>
      </c>
      <c r="I79" s="56">
        <f t="shared" si="3"/>
        <v>0</v>
      </c>
      <c r="J79" s="54">
        <f>ROUND(H79*报价汇总表15!$C$8,2)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ROUND(H80*报价汇总表15!$C$8,2)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ROUND(H81*报价汇总表15!$C$8,2)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ROUND(H82*报价汇总表15!$C$8,2)</f>
        <v>0</v>
      </c>
      <c r="K82" s="56"/>
      <c r="L82" s="53"/>
    </row>
    <row r="83" ht="50.1" customHeight="1" spans="1:12">
      <c r="A83" s="38" t="s">
        <v>49</v>
      </c>
      <c r="B83" s="39" t="s">
        <v>300</v>
      </c>
      <c r="C83" s="40" t="s">
        <v>301</v>
      </c>
      <c r="D83" s="40" t="s">
        <v>298</v>
      </c>
      <c r="E83" s="36" t="s">
        <v>299</v>
      </c>
      <c r="F83" s="37"/>
      <c r="G83" s="42">
        <v>649.78</v>
      </c>
      <c r="H83" s="41">
        <f t="shared" si="2"/>
        <v>649.78</v>
      </c>
      <c r="I83" s="56">
        <f t="shared" si="3"/>
        <v>0</v>
      </c>
      <c r="J83" s="54">
        <f>ROUND(H83*报价汇总表15!$C$8,2)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ROUND(H84*报价汇总表15!$C$8,2)</f>
        <v>0</v>
      </c>
      <c r="K84" s="56"/>
      <c r="L84" s="53"/>
    </row>
    <row r="85" ht="30" customHeight="1" spans="1:12">
      <c r="A85" s="38" t="s">
        <v>304</v>
      </c>
      <c r="B85" s="39" t="s">
        <v>305</v>
      </c>
      <c r="C85" s="40" t="s">
        <v>306</v>
      </c>
      <c r="D85" s="40" t="s">
        <v>298</v>
      </c>
      <c r="E85" s="36" t="s">
        <v>299</v>
      </c>
      <c r="F85" s="37"/>
      <c r="G85" s="42">
        <v>400.8</v>
      </c>
      <c r="H85" s="41">
        <f t="shared" si="2"/>
        <v>400.8</v>
      </c>
      <c r="I85" s="56">
        <f t="shared" si="3"/>
        <v>0</v>
      </c>
      <c r="J85" s="54">
        <f>ROUND(H85*报价汇总表15!$C$8,2)</f>
        <v>0</v>
      </c>
      <c r="K85" s="56"/>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ROUND(H86*报价汇总表15!$C$8,2)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ROUND(H87*报价汇总表15!$C$8,2)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ROUND(H88*报价汇总表15!$C$8,2)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ROUND(H89*报价汇总表15!$C$8,2)</f>
        <v>0</v>
      </c>
      <c r="K89" s="56"/>
      <c r="L89" s="53"/>
    </row>
    <row r="90" ht="50.1" customHeight="1" spans="1:12">
      <c r="A90" s="38" t="s">
        <v>61</v>
      </c>
      <c r="B90" s="39" t="s">
        <v>317</v>
      </c>
      <c r="C90" s="40" t="s">
        <v>318</v>
      </c>
      <c r="D90" s="40" t="s">
        <v>319</v>
      </c>
      <c r="E90" s="36" t="s">
        <v>299</v>
      </c>
      <c r="F90" s="37">
        <v>100</v>
      </c>
      <c r="G90" s="42">
        <v>434.62</v>
      </c>
      <c r="H90" s="41">
        <f t="shared" si="2"/>
        <v>434.62</v>
      </c>
      <c r="I90" s="56">
        <f t="shared" si="3"/>
        <v>43462</v>
      </c>
      <c r="J90" s="57"/>
      <c r="K90" s="56">
        <f>ROUND(F90*J90,0)</f>
        <v>0</v>
      </c>
      <c r="L90" s="53"/>
    </row>
    <row r="91" ht="50.1" customHeight="1" spans="1:12">
      <c r="A91" s="38" t="s">
        <v>66</v>
      </c>
      <c r="B91" s="39" t="s">
        <v>320</v>
      </c>
      <c r="C91" s="40" t="s">
        <v>321</v>
      </c>
      <c r="D91" s="40" t="s">
        <v>322</v>
      </c>
      <c r="E91" s="36" t="s">
        <v>299</v>
      </c>
      <c r="F91" s="37">
        <v>200</v>
      </c>
      <c r="G91" s="42">
        <v>449.34</v>
      </c>
      <c r="H91" s="41">
        <f t="shared" si="2"/>
        <v>449.34</v>
      </c>
      <c r="I91" s="56">
        <f t="shared" si="3"/>
        <v>89868</v>
      </c>
      <c r="J91" s="57"/>
      <c r="K91" s="56">
        <f>ROUND(F91*J91,0)</f>
        <v>0</v>
      </c>
      <c r="L91" s="53"/>
    </row>
    <row r="92" ht="39.95" customHeight="1" spans="1:12">
      <c r="A92" s="38" t="s">
        <v>323</v>
      </c>
      <c r="B92" s="39" t="s">
        <v>324</v>
      </c>
      <c r="C92" s="40" t="s">
        <v>325</v>
      </c>
      <c r="D92" s="40" t="s">
        <v>326</v>
      </c>
      <c r="E92" s="36" t="s">
        <v>57</v>
      </c>
      <c r="F92" s="37"/>
      <c r="G92" s="42">
        <v>453.5</v>
      </c>
      <c r="H92" s="41">
        <f t="shared" si="2"/>
        <v>453.5</v>
      </c>
      <c r="I92" s="56">
        <f t="shared" si="3"/>
        <v>0</v>
      </c>
      <c r="J92" s="54">
        <f>ROUND(H92*报价汇总表15!$C$8,2)</f>
        <v>0</v>
      </c>
      <c r="K92" s="56"/>
      <c r="L92" s="53"/>
    </row>
    <row r="93" ht="39.95" customHeight="1" spans="1:12">
      <c r="A93" s="38" t="s">
        <v>327</v>
      </c>
      <c r="B93" s="39" t="s">
        <v>328</v>
      </c>
      <c r="C93" s="40" t="s">
        <v>329</v>
      </c>
      <c r="D93" s="40" t="s">
        <v>326</v>
      </c>
      <c r="E93" s="36" t="s">
        <v>57</v>
      </c>
      <c r="F93" s="37"/>
      <c r="G93" s="42">
        <v>416.9</v>
      </c>
      <c r="H93" s="41">
        <f t="shared" si="2"/>
        <v>416.9</v>
      </c>
      <c r="I93" s="56">
        <f t="shared" si="3"/>
        <v>0</v>
      </c>
      <c r="J93" s="54">
        <f>ROUND(H93*报价汇总表15!$C$8,2)</f>
        <v>0</v>
      </c>
      <c r="K93" s="56"/>
      <c r="L93" s="53"/>
    </row>
    <row r="94" ht="60" customHeight="1" spans="1:12">
      <c r="A94" s="38" t="s">
        <v>49</v>
      </c>
      <c r="B94" s="39" t="s">
        <v>330</v>
      </c>
      <c r="C94" s="40" t="s">
        <v>331</v>
      </c>
      <c r="D94" s="40" t="s">
        <v>332</v>
      </c>
      <c r="E94" s="36" t="s">
        <v>41</v>
      </c>
      <c r="F94" s="37">
        <v>400</v>
      </c>
      <c r="G94" s="42">
        <v>7.5</v>
      </c>
      <c r="H94" s="41">
        <f t="shared" si="2"/>
        <v>7.5</v>
      </c>
      <c r="I94" s="56">
        <f t="shared" si="3"/>
        <v>3000</v>
      </c>
      <c r="J94" s="57"/>
      <c r="K94" s="56">
        <f>ROUND(F94*J94,0)</f>
        <v>0</v>
      </c>
      <c r="L94" s="53"/>
    </row>
    <row r="95" ht="60" customHeight="1" spans="1:12">
      <c r="A95" s="38" t="s">
        <v>190</v>
      </c>
      <c r="B95" s="39" t="s">
        <v>333</v>
      </c>
      <c r="C95" s="40" t="s">
        <v>334</v>
      </c>
      <c r="D95" s="40" t="s">
        <v>332</v>
      </c>
      <c r="E95" s="36" t="s">
        <v>41</v>
      </c>
      <c r="F95" s="37">
        <v>300</v>
      </c>
      <c r="G95" s="42">
        <v>11.42</v>
      </c>
      <c r="H95" s="41">
        <f t="shared" si="2"/>
        <v>11.42</v>
      </c>
      <c r="I95" s="56">
        <f t="shared" si="3"/>
        <v>3426</v>
      </c>
      <c r="J95" s="57"/>
      <c r="K95" s="56">
        <f>ROUND(F95*J95,0)</f>
        <v>0</v>
      </c>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ROUND(H96*报价汇总表15!$C$8,2)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ROUND(H97*报价汇总表15!$C$8,2)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ROUND(H98*报价汇总表15!$C$8,2)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ROUND(H99*报价汇总表15!$C$8,2)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ROUND(H100*报价汇总表15!$C$8,2)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ROUND(H101*报价汇总表15!$C$8,2)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ROUND(H102*报价汇总表15!$C$8,2)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ROUND(H103*报价汇总表15!$C$8,2)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ROUND(H104*报价汇总表15!$C$8,2)</f>
        <v>0</v>
      </c>
      <c r="K104" s="56"/>
      <c r="L104" s="53"/>
    </row>
    <row r="105" ht="69.95" customHeight="1" spans="1:12">
      <c r="A105" s="38" t="s">
        <v>61</v>
      </c>
      <c r="B105" s="39" t="s">
        <v>360</v>
      </c>
      <c r="C105" s="40" t="s">
        <v>361</v>
      </c>
      <c r="D105" s="40" t="s">
        <v>362</v>
      </c>
      <c r="E105" s="36" t="s">
        <v>57</v>
      </c>
      <c r="F105" s="37">
        <v>300</v>
      </c>
      <c r="G105" s="42">
        <v>373.96</v>
      </c>
      <c r="H105" s="41">
        <f t="shared" si="2"/>
        <v>373.96</v>
      </c>
      <c r="I105" s="56">
        <f t="shared" si="3"/>
        <v>112188</v>
      </c>
      <c r="J105" s="57"/>
      <c r="K105" s="56">
        <f>ROUND(F105*J105,0)</f>
        <v>0</v>
      </c>
      <c r="L105" s="53"/>
    </row>
    <row r="106" ht="69.95" customHeight="1" spans="1:12">
      <c r="A106" s="38" t="s">
        <v>66</v>
      </c>
      <c r="B106" s="39" t="s">
        <v>363</v>
      </c>
      <c r="C106" s="40" t="s">
        <v>364</v>
      </c>
      <c r="D106" s="40" t="s">
        <v>362</v>
      </c>
      <c r="E106" s="36" t="s">
        <v>57</v>
      </c>
      <c r="F106" s="37"/>
      <c r="G106" s="42">
        <v>379.43</v>
      </c>
      <c r="H106" s="41">
        <f t="shared" si="2"/>
        <v>379.43</v>
      </c>
      <c r="I106" s="56">
        <f t="shared" si="3"/>
        <v>0</v>
      </c>
      <c r="J106" s="54">
        <f>ROUND(H106*报价汇总表15!$C$8,2)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ROUND(H107*报价汇总表15!$C$8,2)</f>
        <v>0</v>
      </c>
      <c r="K107" s="56"/>
      <c r="L107" s="53"/>
    </row>
    <row r="108" ht="50.1" customHeight="1" spans="1:12">
      <c r="A108" s="38" t="s">
        <v>61</v>
      </c>
      <c r="B108" s="39" t="s">
        <v>367</v>
      </c>
      <c r="C108" s="40" t="s">
        <v>368</v>
      </c>
      <c r="D108" s="40" t="s">
        <v>369</v>
      </c>
      <c r="E108" s="36" t="s">
        <v>57</v>
      </c>
      <c r="F108" s="37">
        <v>300</v>
      </c>
      <c r="G108" s="42">
        <v>226.2602650321</v>
      </c>
      <c r="H108" s="41">
        <f t="shared" si="2"/>
        <v>226.26</v>
      </c>
      <c r="I108" s="56">
        <f t="shared" si="3"/>
        <v>67878</v>
      </c>
      <c r="J108" s="57"/>
      <c r="K108" s="56">
        <f>ROUND(F108*J108,0)</f>
        <v>0</v>
      </c>
      <c r="L108" s="53" t="s">
        <v>117</v>
      </c>
    </row>
    <row r="109" ht="50.1" customHeight="1" spans="1:12">
      <c r="A109" s="38" t="s">
        <v>66</v>
      </c>
      <c r="B109" s="39" t="s">
        <v>370</v>
      </c>
      <c r="C109" s="40" t="s">
        <v>371</v>
      </c>
      <c r="D109" s="40" t="s">
        <v>369</v>
      </c>
      <c r="E109" s="36" t="s">
        <v>57</v>
      </c>
      <c r="F109" s="37">
        <v>200</v>
      </c>
      <c r="G109" s="42">
        <v>226.2607371912</v>
      </c>
      <c r="H109" s="41">
        <f t="shared" si="2"/>
        <v>226.26</v>
      </c>
      <c r="I109" s="56">
        <f t="shared" si="3"/>
        <v>45252</v>
      </c>
      <c r="J109" s="57"/>
      <c r="K109" s="56">
        <f>ROUND(F109*J109,0)</f>
        <v>0</v>
      </c>
      <c r="L109" s="53" t="s">
        <v>113</v>
      </c>
    </row>
    <row r="110" ht="50.1" customHeight="1" spans="1:12">
      <c r="A110" s="38" t="s">
        <v>372</v>
      </c>
      <c r="B110" s="39" t="s">
        <v>373</v>
      </c>
      <c r="C110" s="40" t="s">
        <v>374</v>
      </c>
      <c r="D110" s="40" t="s">
        <v>369</v>
      </c>
      <c r="E110" s="36" t="s">
        <v>57</v>
      </c>
      <c r="F110" s="37"/>
      <c r="G110" s="42">
        <v>226.2610417618</v>
      </c>
      <c r="H110" s="41">
        <f t="shared" si="2"/>
        <v>226.26</v>
      </c>
      <c r="I110" s="56">
        <f t="shared" si="3"/>
        <v>0</v>
      </c>
      <c r="J110" s="54">
        <f>ROUND(H110*报价汇总表15!$C$8,2)</f>
        <v>0</v>
      </c>
      <c r="K110" s="56"/>
      <c r="L110" s="53" t="s">
        <v>375</v>
      </c>
    </row>
    <row r="111" ht="30" customHeight="1" spans="1:12">
      <c r="A111" s="38" t="s">
        <v>376</v>
      </c>
      <c r="B111" s="39" t="s">
        <v>377</v>
      </c>
      <c r="C111" s="40" t="s">
        <v>378</v>
      </c>
      <c r="D111" s="40" t="s">
        <v>379</v>
      </c>
      <c r="E111" s="36" t="s">
        <v>168</v>
      </c>
      <c r="F111" s="37">
        <v>2000</v>
      </c>
      <c r="G111" s="42">
        <v>0.86129161</v>
      </c>
      <c r="H111" s="41">
        <f t="shared" si="2"/>
        <v>0.86</v>
      </c>
      <c r="I111" s="56">
        <f t="shared" si="3"/>
        <v>1720</v>
      </c>
      <c r="J111" s="57"/>
      <c r="K111" s="56">
        <f>ROUND(F111*J111,0)</f>
        <v>0</v>
      </c>
      <c r="L111" s="53" t="s">
        <v>380</v>
      </c>
    </row>
    <row r="112" ht="50.1" customHeight="1" spans="1:12">
      <c r="A112" s="38" t="s">
        <v>381</v>
      </c>
      <c r="B112" s="39" t="s">
        <v>382</v>
      </c>
      <c r="C112" s="40" t="s">
        <v>383</v>
      </c>
      <c r="D112" s="40" t="s">
        <v>369</v>
      </c>
      <c r="E112" s="36" t="s">
        <v>57</v>
      </c>
      <c r="F112" s="37"/>
      <c r="G112" s="42">
        <v>226.264935884</v>
      </c>
      <c r="H112" s="41">
        <f t="shared" si="2"/>
        <v>226.26</v>
      </c>
      <c r="I112" s="56">
        <f t="shared" si="3"/>
        <v>0</v>
      </c>
      <c r="J112" s="54">
        <f>ROUND(H112*报价汇总表15!$C$8,2)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ROUND(H113*报价汇总表15!$C$8,2)</f>
        <v>0</v>
      </c>
      <c r="K113" s="56"/>
      <c r="L113" s="53"/>
    </row>
    <row r="114" ht="80.1" customHeight="1" spans="1:12">
      <c r="A114" s="38" t="s">
        <v>61</v>
      </c>
      <c r="B114" s="39" t="s">
        <v>387</v>
      </c>
      <c r="C114" s="40" t="s">
        <v>388</v>
      </c>
      <c r="D114" s="40" t="s">
        <v>389</v>
      </c>
      <c r="E114" s="36" t="s">
        <v>57</v>
      </c>
      <c r="F114" s="37"/>
      <c r="G114" s="42">
        <v>314.176788868</v>
      </c>
      <c r="H114" s="41">
        <f t="shared" si="2"/>
        <v>314.18</v>
      </c>
      <c r="I114" s="56">
        <f t="shared" si="3"/>
        <v>0</v>
      </c>
      <c r="J114" s="54">
        <f>ROUND(H114*报价汇总表15!$C$8,2)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ROUND(H115*报价汇总表15!$C$8,2)</f>
        <v>0</v>
      </c>
      <c r="K115" s="56"/>
      <c r="L115" s="53"/>
    </row>
    <row r="116" ht="39.95" customHeight="1" spans="1:12">
      <c r="A116" s="38" t="s">
        <v>61</v>
      </c>
      <c r="B116" s="39" t="s">
        <v>392</v>
      </c>
      <c r="C116" s="40" t="s">
        <v>393</v>
      </c>
      <c r="D116" s="40" t="s">
        <v>394</v>
      </c>
      <c r="E116" s="36" t="s">
        <v>57</v>
      </c>
      <c r="F116" s="37"/>
      <c r="G116" s="42">
        <v>247.4166666</v>
      </c>
      <c r="H116" s="41">
        <f t="shared" si="2"/>
        <v>247.42</v>
      </c>
      <c r="I116" s="56">
        <f t="shared" si="3"/>
        <v>0</v>
      </c>
      <c r="J116" s="54">
        <f>ROUND(H116*报价汇总表15!$C$8,2)</f>
        <v>0</v>
      </c>
      <c r="K116" s="56"/>
      <c r="L116" s="53" t="s">
        <v>117</v>
      </c>
    </row>
    <row r="117" ht="39.95" customHeight="1" spans="1:12">
      <c r="A117" s="38" t="s">
        <v>66</v>
      </c>
      <c r="B117" s="39" t="s">
        <v>395</v>
      </c>
      <c r="C117" s="40" t="s">
        <v>396</v>
      </c>
      <c r="D117" s="40" t="s">
        <v>394</v>
      </c>
      <c r="E117" s="36" t="s">
        <v>57</v>
      </c>
      <c r="F117" s="37">
        <v>50</v>
      </c>
      <c r="G117" s="42">
        <v>312.932104504</v>
      </c>
      <c r="H117" s="41">
        <f t="shared" si="2"/>
        <v>312.93</v>
      </c>
      <c r="I117" s="56">
        <f t="shared" si="3"/>
        <v>15647</v>
      </c>
      <c r="J117" s="57"/>
      <c r="K117" s="56">
        <f>ROUND(F117*J117,0)</f>
        <v>0</v>
      </c>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ROUND(H118*报价汇总表15!$C$8,2)</f>
        <v>0</v>
      </c>
      <c r="K118" s="56"/>
      <c r="L118" s="53" t="s">
        <v>400</v>
      </c>
    </row>
    <row r="119" ht="39.95" customHeight="1" spans="1:12">
      <c r="A119" s="38" t="s">
        <v>376</v>
      </c>
      <c r="B119" s="39" t="s">
        <v>401</v>
      </c>
      <c r="C119" s="40" t="s">
        <v>402</v>
      </c>
      <c r="D119" s="40" t="s">
        <v>394</v>
      </c>
      <c r="E119" s="36" t="s">
        <v>57</v>
      </c>
      <c r="F119" s="37"/>
      <c r="G119" s="42">
        <v>248.1679084016</v>
      </c>
      <c r="H119" s="41">
        <f t="shared" si="2"/>
        <v>248.17</v>
      </c>
      <c r="I119" s="56">
        <f t="shared" si="3"/>
        <v>0</v>
      </c>
      <c r="J119" s="54">
        <f>ROUND(H119*报价汇总表15!$C$8,2)</f>
        <v>0</v>
      </c>
      <c r="K119" s="56"/>
      <c r="L119" s="53" t="s">
        <v>375</v>
      </c>
    </row>
    <row r="120" ht="39.95" customHeight="1" spans="1:12">
      <c r="A120" s="38" t="s">
        <v>403</v>
      </c>
      <c r="B120" s="39" t="s">
        <v>404</v>
      </c>
      <c r="C120" s="40" t="s">
        <v>405</v>
      </c>
      <c r="D120" s="40" t="s">
        <v>394</v>
      </c>
      <c r="E120" s="36" t="s">
        <v>57</v>
      </c>
      <c r="F120" s="37">
        <v>200</v>
      </c>
      <c r="G120" s="42">
        <v>312.9306525712</v>
      </c>
      <c r="H120" s="41">
        <f t="shared" si="2"/>
        <v>312.93</v>
      </c>
      <c r="I120" s="56">
        <f t="shared" si="3"/>
        <v>62586</v>
      </c>
      <c r="J120" s="57"/>
      <c r="K120" s="56">
        <f>ROUND(F120*J120,0)</f>
        <v>0</v>
      </c>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ROUND(H121*报价汇总表15!$C$8,2)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ROUND(H122*报价汇总表15!$C$8,2)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ROUND(H123*报价汇总表15!$C$8,2)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ROUND(H124*报价汇总表15!$C$8,2)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ROUND(H125*报价汇总表15!$C$8,2)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ROUND(H126*报价汇总表15!$C$8,2)</f>
        <v>0</v>
      </c>
      <c r="K126" s="56"/>
      <c r="L126" s="53"/>
    </row>
    <row r="127" ht="69.95" customHeight="1" spans="1:12">
      <c r="A127" s="38" t="s">
        <v>61</v>
      </c>
      <c r="B127" s="39" t="s">
        <v>427</v>
      </c>
      <c r="C127" s="40" t="s">
        <v>428</v>
      </c>
      <c r="D127" s="40" t="s">
        <v>429</v>
      </c>
      <c r="E127" s="36" t="s">
        <v>57</v>
      </c>
      <c r="F127" s="37">
        <v>50</v>
      </c>
      <c r="G127" s="42">
        <v>390.14</v>
      </c>
      <c r="H127" s="41">
        <f t="shared" si="2"/>
        <v>390.14</v>
      </c>
      <c r="I127" s="56">
        <f t="shared" si="3"/>
        <v>19507</v>
      </c>
      <c r="J127" s="57"/>
      <c r="K127" s="56">
        <f>ROUND(F127*J127,0)</f>
        <v>0</v>
      </c>
      <c r="L127" s="53"/>
    </row>
    <row r="128" ht="69.95" customHeight="1" spans="1:12">
      <c r="A128" s="38" t="s">
        <v>66</v>
      </c>
      <c r="B128" s="39" t="s">
        <v>430</v>
      </c>
      <c r="C128" s="40" t="s">
        <v>431</v>
      </c>
      <c r="D128" s="40" t="s">
        <v>429</v>
      </c>
      <c r="E128" s="36" t="s">
        <v>57</v>
      </c>
      <c r="F128" s="37"/>
      <c r="G128" s="42">
        <v>390.14</v>
      </c>
      <c r="H128" s="41">
        <f t="shared" si="2"/>
        <v>390.14</v>
      </c>
      <c r="I128" s="56">
        <f t="shared" si="3"/>
        <v>0</v>
      </c>
      <c r="J128" s="54">
        <f>ROUND(H128*报价汇总表15!$C$8,2)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ROUND(H129*报价汇总表15!$C$8,2)</f>
        <v>0</v>
      </c>
      <c r="K129" s="56"/>
      <c r="L129" s="53"/>
    </row>
    <row r="130" ht="69.95" customHeight="1" spans="1:12">
      <c r="A130" s="38" t="s">
        <v>61</v>
      </c>
      <c r="B130" s="39" t="s">
        <v>434</v>
      </c>
      <c r="C130" s="40" t="s">
        <v>435</v>
      </c>
      <c r="D130" s="40" t="s">
        <v>436</v>
      </c>
      <c r="E130" s="36" t="s">
        <v>57</v>
      </c>
      <c r="F130" s="37"/>
      <c r="G130" s="42">
        <v>304.283994788</v>
      </c>
      <c r="H130" s="41">
        <f t="shared" si="2"/>
        <v>304.28</v>
      </c>
      <c r="I130" s="56">
        <f t="shared" si="3"/>
        <v>0</v>
      </c>
      <c r="J130" s="54">
        <f>ROUND(H130*报价汇总表15!$C$8,2)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ROUND(H131*报价汇总表15!$C$8,2)</f>
        <v>0</v>
      </c>
      <c r="K131" s="56"/>
      <c r="L131" s="53"/>
    </row>
    <row r="132" ht="50.1" customHeight="1" spans="1:12">
      <c r="A132" s="38" t="s">
        <v>61</v>
      </c>
      <c r="B132" s="39" t="s">
        <v>440</v>
      </c>
      <c r="C132" s="40" t="s">
        <v>441</v>
      </c>
      <c r="D132" s="40" t="s">
        <v>442</v>
      </c>
      <c r="E132" s="36" t="s">
        <v>57</v>
      </c>
      <c r="F132" s="37">
        <v>180</v>
      </c>
      <c r="G132" s="42">
        <v>251.861435354</v>
      </c>
      <c r="H132" s="41">
        <f t="shared" si="2"/>
        <v>251.86</v>
      </c>
      <c r="I132" s="56">
        <f t="shared" si="3"/>
        <v>45335</v>
      </c>
      <c r="J132" s="57"/>
      <c r="K132" s="56">
        <f>ROUND(F132*J132,0)</f>
        <v>0</v>
      </c>
      <c r="L132" s="53" t="s">
        <v>146</v>
      </c>
    </row>
    <row r="133" ht="50.1" customHeight="1" spans="1:12">
      <c r="A133" s="38" t="s">
        <v>66</v>
      </c>
      <c r="B133" s="39" t="s">
        <v>443</v>
      </c>
      <c r="C133" s="40" t="s">
        <v>444</v>
      </c>
      <c r="D133" s="40" t="s">
        <v>442</v>
      </c>
      <c r="E133" s="36" t="s">
        <v>57</v>
      </c>
      <c r="F133" s="37">
        <v>30</v>
      </c>
      <c r="G133" s="42">
        <v>255.691480838</v>
      </c>
      <c r="H133" s="41">
        <f t="shared" si="2"/>
        <v>255.69</v>
      </c>
      <c r="I133" s="56">
        <f t="shared" si="3"/>
        <v>7671</v>
      </c>
      <c r="J133" s="57"/>
      <c r="K133" s="56">
        <f>ROUND(F133*J133,0)</f>
        <v>0</v>
      </c>
      <c r="L133" s="53" t="s">
        <v>437</v>
      </c>
    </row>
    <row r="134" ht="50.1" customHeight="1" spans="1:12">
      <c r="A134" s="38" t="s">
        <v>445</v>
      </c>
      <c r="B134" s="39" t="s">
        <v>446</v>
      </c>
      <c r="C134" s="40" t="s">
        <v>447</v>
      </c>
      <c r="D134" s="40" t="s">
        <v>442</v>
      </c>
      <c r="E134" s="36" t="s">
        <v>57</v>
      </c>
      <c r="F134" s="37"/>
      <c r="G134" s="42">
        <v>310.9379532122</v>
      </c>
      <c r="H134" s="41">
        <f t="shared" si="2"/>
        <v>310.94</v>
      </c>
      <c r="I134" s="56">
        <f t="shared" si="3"/>
        <v>0</v>
      </c>
      <c r="J134" s="54">
        <f>ROUND(H134*报价汇总表15!$C$8,2)</f>
        <v>0</v>
      </c>
      <c r="K134" s="56"/>
      <c r="L134" s="53" t="s">
        <v>437</v>
      </c>
    </row>
    <row r="135" ht="69.95" customHeight="1" spans="1:12">
      <c r="A135" s="38" t="s">
        <v>285</v>
      </c>
      <c r="B135" s="39" t="s">
        <v>448</v>
      </c>
      <c r="C135" s="40" t="s">
        <v>449</v>
      </c>
      <c r="D135" s="40" t="s">
        <v>429</v>
      </c>
      <c r="E135" s="36" t="s">
        <v>57</v>
      </c>
      <c r="F135" s="37"/>
      <c r="G135" s="42">
        <v>276.33544978</v>
      </c>
      <c r="H135" s="41">
        <f t="shared" ref="H135:H198" si="4">ROUND(G135,2)</f>
        <v>276.34</v>
      </c>
      <c r="I135" s="56">
        <f t="shared" ref="I135:I198" si="5">ROUND(F135*H135,0)</f>
        <v>0</v>
      </c>
      <c r="J135" s="54">
        <f>ROUND(H135*报价汇总表15!$C$8,2)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ROUND(H136*报价汇总表15!$C$8,2)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ROUND(H137*报价汇总表15!$C$8,2)</f>
        <v>0</v>
      </c>
      <c r="K137" s="56"/>
      <c r="L137" s="53"/>
    </row>
    <row r="138" ht="69.95" customHeight="1" spans="1:12">
      <c r="A138" s="38" t="s">
        <v>61</v>
      </c>
      <c r="B138" s="39" t="s">
        <v>455</v>
      </c>
      <c r="C138" s="40" t="s">
        <v>456</v>
      </c>
      <c r="D138" s="40" t="s">
        <v>457</v>
      </c>
      <c r="E138" s="36" t="s">
        <v>57</v>
      </c>
      <c r="F138" s="37">
        <v>50</v>
      </c>
      <c r="G138" s="42">
        <v>390.14</v>
      </c>
      <c r="H138" s="41">
        <f t="shared" si="4"/>
        <v>390.14</v>
      </c>
      <c r="I138" s="56">
        <f t="shared" si="5"/>
        <v>19507</v>
      </c>
      <c r="J138" s="57"/>
      <c r="K138" s="56">
        <f>ROUND(F138*J138,0)</f>
        <v>0</v>
      </c>
      <c r="L138" s="53"/>
    </row>
    <row r="139" ht="69.95" customHeight="1" spans="1:12">
      <c r="A139" s="38" t="s">
        <v>66</v>
      </c>
      <c r="B139" s="39" t="s">
        <v>458</v>
      </c>
      <c r="C139" s="40" t="s">
        <v>459</v>
      </c>
      <c r="D139" s="40" t="s">
        <v>457</v>
      </c>
      <c r="E139" s="36" t="s">
        <v>57</v>
      </c>
      <c r="F139" s="37"/>
      <c r="G139" s="42">
        <v>390.14</v>
      </c>
      <c r="H139" s="41">
        <f t="shared" si="4"/>
        <v>390.14</v>
      </c>
      <c r="I139" s="56">
        <f t="shared" si="5"/>
        <v>0</v>
      </c>
      <c r="J139" s="54">
        <f>ROUND(H139*报价汇总表15!$C$8,2)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ROUND(H140*报价汇总表15!$C$8,2)</f>
        <v>0</v>
      </c>
      <c r="K140" s="56"/>
      <c r="L140" s="53"/>
    </row>
    <row r="141" ht="69.95" customHeight="1" spans="1:12">
      <c r="A141" s="38" t="s">
        <v>61</v>
      </c>
      <c r="B141" s="39" t="s">
        <v>462</v>
      </c>
      <c r="C141" s="40" t="s">
        <v>463</v>
      </c>
      <c r="D141" s="40" t="s">
        <v>464</v>
      </c>
      <c r="E141" s="36" t="s">
        <v>57</v>
      </c>
      <c r="F141" s="37">
        <v>100</v>
      </c>
      <c r="G141" s="42">
        <v>262.565421234</v>
      </c>
      <c r="H141" s="41">
        <f t="shared" si="4"/>
        <v>262.57</v>
      </c>
      <c r="I141" s="56">
        <f t="shared" si="5"/>
        <v>26257</v>
      </c>
      <c r="J141" s="57"/>
      <c r="K141" s="56">
        <f>ROUND(F141*J141,0)</f>
        <v>0</v>
      </c>
      <c r="L141" s="53" t="s">
        <v>146</v>
      </c>
    </row>
    <row r="142" ht="69.95" customHeight="1" spans="1:12">
      <c r="A142" s="38" t="s">
        <v>66</v>
      </c>
      <c r="B142" s="39" t="s">
        <v>465</v>
      </c>
      <c r="C142" s="40" t="s">
        <v>466</v>
      </c>
      <c r="D142" s="40" t="s">
        <v>467</v>
      </c>
      <c r="E142" s="36" t="s">
        <v>57</v>
      </c>
      <c r="F142" s="37">
        <v>50</v>
      </c>
      <c r="G142" s="42">
        <v>262.5696476441</v>
      </c>
      <c r="H142" s="41">
        <f t="shared" si="4"/>
        <v>262.57</v>
      </c>
      <c r="I142" s="56">
        <f t="shared" si="5"/>
        <v>13129</v>
      </c>
      <c r="J142" s="57"/>
      <c r="K142" s="56">
        <f>ROUND(F142*J142,0)</f>
        <v>0</v>
      </c>
      <c r="L142" s="53" t="s">
        <v>437</v>
      </c>
    </row>
    <row r="143" ht="30" customHeight="1" spans="1:12">
      <c r="A143" s="38" t="s">
        <v>190</v>
      </c>
      <c r="B143" s="39" t="s">
        <v>468</v>
      </c>
      <c r="C143" s="40" t="s">
        <v>469</v>
      </c>
      <c r="D143" s="40" t="s">
        <v>470</v>
      </c>
      <c r="E143" s="36" t="s">
        <v>88</v>
      </c>
      <c r="F143" s="37"/>
      <c r="G143" s="42">
        <v>100.04</v>
      </c>
      <c r="H143" s="41">
        <f t="shared" si="4"/>
        <v>100.04</v>
      </c>
      <c r="I143" s="56">
        <f t="shared" si="5"/>
        <v>0</v>
      </c>
      <c r="J143" s="54">
        <f>ROUND(H143*报价汇总表15!$C$8,2)</f>
        <v>0</v>
      </c>
      <c r="K143" s="56"/>
      <c r="L143" s="53"/>
    </row>
    <row r="144" ht="60" customHeight="1" spans="1:12">
      <c r="A144" s="38" t="s">
        <v>285</v>
      </c>
      <c r="B144" s="39" t="s">
        <v>471</v>
      </c>
      <c r="C144" s="40" t="s">
        <v>472</v>
      </c>
      <c r="D144" s="40" t="s">
        <v>473</v>
      </c>
      <c r="E144" s="36" t="s">
        <v>57</v>
      </c>
      <c r="F144" s="37"/>
      <c r="G144" s="42">
        <v>292.90943566</v>
      </c>
      <c r="H144" s="41">
        <f t="shared" si="4"/>
        <v>292.91</v>
      </c>
      <c r="I144" s="56">
        <f t="shared" si="5"/>
        <v>0</v>
      </c>
      <c r="J144" s="54">
        <f>ROUND(H144*报价汇总表15!$C$8,2)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ROUND(H145*报价汇总表15!$C$8,2)</f>
        <v>0</v>
      </c>
      <c r="K145" s="56"/>
      <c r="L145" s="53"/>
    </row>
    <row r="146" ht="69.95" customHeight="1" spans="1:12">
      <c r="A146" s="38" t="s">
        <v>45</v>
      </c>
      <c r="B146" s="39" t="s">
        <v>477</v>
      </c>
      <c r="C146" s="40" t="s">
        <v>478</v>
      </c>
      <c r="D146" s="40" t="s">
        <v>479</v>
      </c>
      <c r="E146" s="36" t="s">
        <v>88</v>
      </c>
      <c r="F146" s="37">
        <v>50</v>
      </c>
      <c r="G146" s="42">
        <v>53.18</v>
      </c>
      <c r="H146" s="41">
        <f t="shared" si="4"/>
        <v>53.18</v>
      </c>
      <c r="I146" s="56">
        <f t="shared" si="5"/>
        <v>2659</v>
      </c>
      <c r="J146" s="57"/>
      <c r="K146" s="56">
        <f>ROUND(F146*J146,0)</f>
        <v>0</v>
      </c>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ROUND(H147*报价汇总表15!$C$8,2)</f>
        <v>0</v>
      </c>
      <c r="K147" s="56"/>
      <c r="L147" s="53"/>
    </row>
    <row r="148" ht="69.95" customHeight="1" spans="1:12">
      <c r="A148" s="38" t="s">
        <v>190</v>
      </c>
      <c r="B148" s="39" t="s">
        <v>482</v>
      </c>
      <c r="C148" s="40" t="s">
        <v>483</v>
      </c>
      <c r="D148" s="40" t="s">
        <v>479</v>
      </c>
      <c r="E148" s="36" t="s">
        <v>88</v>
      </c>
      <c r="F148" s="37"/>
      <c r="G148" s="42">
        <v>171.39</v>
      </c>
      <c r="H148" s="41">
        <f t="shared" si="4"/>
        <v>171.39</v>
      </c>
      <c r="I148" s="56">
        <f t="shared" si="5"/>
        <v>0</v>
      </c>
      <c r="J148" s="54">
        <f>ROUND(H148*报价汇总表15!$C$8,2)</f>
        <v>0</v>
      </c>
      <c r="K148" s="56"/>
      <c r="L148" s="53"/>
    </row>
    <row r="149" ht="69.95" customHeight="1" spans="1:12">
      <c r="A149" s="38" t="s">
        <v>285</v>
      </c>
      <c r="B149" s="39" t="s">
        <v>484</v>
      </c>
      <c r="C149" s="40" t="s">
        <v>485</v>
      </c>
      <c r="D149" s="40" t="s">
        <v>479</v>
      </c>
      <c r="E149" s="36" t="s">
        <v>88</v>
      </c>
      <c r="F149" s="37"/>
      <c r="G149" s="42">
        <v>190.41</v>
      </c>
      <c r="H149" s="41">
        <f t="shared" si="4"/>
        <v>190.41</v>
      </c>
      <c r="I149" s="56">
        <f t="shared" si="5"/>
        <v>0</v>
      </c>
      <c r="J149" s="54">
        <f>ROUND(H149*报价汇总表15!$C$8,2)</f>
        <v>0</v>
      </c>
      <c r="K149" s="56"/>
      <c r="L149" s="53"/>
    </row>
    <row r="150" ht="69.95" customHeight="1" spans="1:12">
      <c r="A150" s="38" t="s">
        <v>289</v>
      </c>
      <c r="B150" s="39" t="s">
        <v>486</v>
      </c>
      <c r="C150" s="40" t="s">
        <v>487</v>
      </c>
      <c r="D150" s="40" t="s">
        <v>479</v>
      </c>
      <c r="E150" s="36" t="s">
        <v>88</v>
      </c>
      <c r="F150" s="37"/>
      <c r="G150" s="42">
        <v>73.78</v>
      </c>
      <c r="H150" s="41">
        <f t="shared" si="4"/>
        <v>73.78</v>
      </c>
      <c r="I150" s="56">
        <f t="shared" si="5"/>
        <v>0</v>
      </c>
      <c r="J150" s="54">
        <f>ROUND(H150*报价汇总表15!$C$8,2)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ROUND(H151*报价汇总表15!$C$8,2)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ROUND(H152*报价汇总表15!$C$8,2)</f>
        <v>0</v>
      </c>
      <c r="K152" s="56"/>
      <c r="L152" s="53"/>
    </row>
    <row r="153" ht="69.95" customHeight="1" spans="1:12">
      <c r="A153" s="38" t="s">
        <v>45</v>
      </c>
      <c r="B153" s="39" t="s">
        <v>495</v>
      </c>
      <c r="C153" s="40" t="s">
        <v>496</v>
      </c>
      <c r="D153" s="40" t="s">
        <v>479</v>
      </c>
      <c r="E153" s="36" t="s">
        <v>88</v>
      </c>
      <c r="F153" s="37">
        <v>20</v>
      </c>
      <c r="G153" s="42">
        <v>173.42</v>
      </c>
      <c r="H153" s="41">
        <f t="shared" si="4"/>
        <v>173.42</v>
      </c>
      <c r="I153" s="56">
        <f t="shared" si="5"/>
        <v>3468</v>
      </c>
      <c r="J153" s="57"/>
      <c r="K153" s="56">
        <f>ROUND(F153*J153,0)</f>
        <v>0</v>
      </c>
      <c r="L153" s="53"/>
    </row>
    <row r="154" ht="69.95" customHeight="1" spans="1:12">
      <c r="A154" s="38" t="s">
        <v>49</v>
      </c>
      <c r="B154" s="39" t="s">
        <v>497</v>
      </c>
      <c r="C154" s="40" t="s">
        <v>498</v>
      </c>
      <c r="D154" s="40" t="s">
        <v>479</v>
      </c>
      <c r="E154" s="36" t="s">
        <v>88</v>
      </c>
      <c r="F154" s="37"/>
      <c r="G154" s="42">
        <v>226.06</v>
      </c>
      <c r="H154" s="41">
        <f t="shared" si="4"/>
        <v>226.06</v>
      </c>
      <c r="I154" s="56">
        <f t="shared" si="5"/>
        <v>0</v>
      </c>
      <c r="J154" s="54">
        <f>ROUND(H154*报价汇总表15!$C$8,2)</f>
        <v>0</v>
      </c>
      <c r="K154" s="56"/>
      <c r="L154" s="53"/>
    </row>
    <row r="155" ht="69.95" customHeight="1" spans="1:12">
      <c r="A155" s="38" t="s">
        <v>190</v>
      </c>
      <c r="B155" s="39" t="s">
        <v>499</v>
      </c>
      <c r="C155" s="40" t="s">
        <v>500</v>
      </c>
      <c r="D155" s="40" t="s">
        <v>479</v>
      </c>
      <c r="E155" s="36" t="s">
        <v>88</v>
      </c>
      <c r="F155" s="37"/>
      <c r="G155" s="42">
        <v>255.59</v>
      </c>
      <c r="H155" s="41">
        <f t="shared" si="4"/>
        <v>255.59</v>
      </c>
      <c r="I155" s="56">
        <f t="shared" si="5"/>
        <v>0</v>
      </c>
      <c r="J155" s="54">
        <f>ROUND(H155*报价汇总表15!$C$8,2)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ROUND(H156*报价汇总表15!$C$8,2)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ROUND(H157*报价汇总表15!$C$8,2)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ROUND(H158*报价汇总表15!$C$8,2)</f>
        <v>0</v>
      </c>
      <c r="K158" s="56"/>
      <c r="L158" s="53"/>
    </row>
    <row r="159" ht="60" customHeight="1" spans="1:12">
      <c r="A159" s="38" t="s">
        <v>45</v>
      </c>
      <c r="B159" s="39" t="s">
        <v>510</v>
      </c>
      <c r="C159" s="40" t="s">
        <v>511</v>
      </c>
      <c r="D159" s="40" t="s">
        <v>512</v>
      </c>
      <c r="E159" s="36" t="s">
        <v>88</v>
      </c>
      <c r="F159" s="37">
        <v>50</v>
      </c>
      <c r="G159" s="42">
        <v>57.79</v>
      </c>
      <c r="H159" s="41">
        <f t="shared" si="4"/>
        <v>57.79</v>
      </c>
      <c r="I159" s="56">
        <f t="shared" si="5"/>
        <v>2890</v>
      </c>
      <c r="J159" s="57"/>
      <c r="K159" s="56">
        <f>ROUND(F159*J159,0)</f>
        <v>0</v>
      </c>
      <c r="L159" s="53"/>
    </row>
    <row r="160" ht="39.95" customHeight="1" spans="1:12">
      <c r="A160" s="38" t="s">
        <v>513</v>
      </c>
      <c r="B160" s="39" t="s">
        <v>514</v>
      </c>
      <c r="C160" s="40" t="s">
        <v>515</v>
      </c>
      <c r="D160" s="40" t="s">
        <v>516</v>
      </c>
      <c r="E160" s="36" t="s">
        <v>57</v>
      </c>
      <c r="F160" s="37"/>
      <c r="G160" s="42">
        <v>453.879651352708</v>
      </c>
      <c r="H160" s="41">
        <f t="shared" si="4"/>
        <v>453.88</v>
      </c>
      <c r="I160" s="56">
        <f t="shared" si="5"/>
        <v>0</v>
      </c>
      <c r="J160" s="54">
        <f>ROUND(H160*报价汇总表15!$C$8,2)</f>
        <v>0</v>
      </c>
      <c r="K160" s="56"/>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ROUND(H161*报价汇总表15!$C$8,2)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ROUND(H162*报价汇总表15!$C$8,2)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ROUND(H163*报价汇总表15!$C$8,2)</f>
        <v>0</v>
      </c>
      <c r="K163" s="56"/>
      <c r="L163" s="53"/>
    </row>
    <row r="164" ht="30" customHeight="1" spans="1:12">
      <c r="A164" s="38" t="s">
        <v>45</v>
      </c>
      <c r="B164" s="39" t="s">
        <v>527</v>
      </c>
      <c r="C164" s="40" t="s">
        <v>528</v>
      </c>
      <c r="D164" s="40" t="s">
        <v>529</v>
      </c>
      <c r="E164" s="36" t="s">
        <v>168</v>
      </c>
      <c r="F164" s="37">
        <v>10000</v>
      </c>
      <c r="G164" s="42">
        <v>1.25299</v>
      </c>
      <c r="H164" s="41">
        <f t="shared" si="4"/>
        <v>1.25</v>
      </c>
      <c r="I164" s="56">
        <f t="shared" si="5"/>
        <v>12500</v>
      </c>
      <c r="J164" s="57"/>
      <c r="K164" s="56">
        <f>ROUND(F164*J164,0)</f>
        <v>0</v>
      </c>
      <c r="L164" s="53" t="s">
        <v>530</v>
      </c>
    </row>
    <row r="165" ht="30" customHeight="1" spans="1:12">
      <c r="A165" s="38" t="s">
        <v>49</v>
      </c>
      <c r="B165" s="39" t="s">
        <v>531</v>
      </c>
      <c r="C165" s="40" t="s">
        <v>532</v>
      </c>
      <c r="D165" s="40" t="s">
        <v>529</v>
      </c>
      <c r="E165" s="36" t="s">
        <v>168</v>
      </c>
      <c r="F165" s="37">
        <v>10000</v>
      </c>
      <c r="G165" s="42">
        <v>1.2493</v>
      </c>
      <c r="H165" s="41">
        <f t="shared" si="4"/>
        <v>1.25</v>
      </c>
      <c r="I165" s="56">
        <f t="shared" si="5"/>
        <v>12500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ROUND(H166*报价汇总表15!$C$8,2)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ROUND(H167*报价汇总表15!$C$8,2)</f>
        <v>0</v>
      </c>
      <c r="K167" s="56"/>
      <c r="L167" s="53"/>
    </row>
    <row r="168" ht="60" customHeight="1" spans="1:12">
      <c r="A168" s="38" t="s">
        <v>61</v>
      </c>
      <c r="B168" s="39" t="s">
        <v>538</v>
      </c>
      <c r="C168" s="40" t="s">
        <v>539</v>
      </c>
      <c r="D168" s="40" t="s">
        <v>540</v>
      </c>
      <c r="E168" s="36" t="s">
        <v>168</v>
      </c>
      <c r="F168" s="37">
        <v>5000</v>
      </c>
      <c r="G168" s="42">
        <v>9.2293</v>
      </c>
      <c r="H168" s="41">
        <f t="shared" si="4"/>
        <v>9.23</v>
      </c>
      <c r="I168" s="56">
        <f t="shared" si="5"/>
        <v>46150</v>
      </c>
      <c r="J168" s="57"/>
      <c r="K168" s="56">
        <f>ROUND(F168*J168,0)</f>
        <v>0</v>
      </c>
      <c r="L168" s="53" t="s">
        <v>400</v>
      </c>
    </row>
    <row r="169" ht="60" customHeight="1" spans="1:12">
      <c r="A169" s="38" t="s">
        <v>66</v>
      </c>
      <c r="B169" s="39" t="s">
        <v>541</v>
      </c>
      <c r="C169" s="40" t="s">
        <v>542</v>
      </c>
      <c r="D169" s="40" t="s">
        <v>540</v>
      </c>
      <c r="E169" s="36" t="s">
        <v>168</v>
      </c>
      <c r="F169" s="37"/>
      <c r="G169" s="42">
        <v>11.49331218</v>
      </c>
      <c r="H169" s="41">
        <f t="shared" si="4"/>
        <v>11.49</v>
      </c>
      <c r="I169" s="56">
        <f t="shared" si="5"/>
        <v>0</v>
      </c>
      <c r="J169" s="54">
        <f>ROUND(H169*报价汇总表15!$C$8,2)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ROUND(H170*报价汇总表15!$C$8,2)</f>
        <v>0</v>
      </c>
      <c r="K170" s="56"/>
      <c r="L170" s="53"/>
    </row>
    <row r="171" ht="60" customHeight="1" spans="1:12">
      <c r="A171" s="38" t="s">
        <v>45</v>
      </c>
      <c r="B171" s="39" t="s">
        <v>546</v>
      </c>
      <c r="C171" s="40" t="s">
        <v>547</v>
      </c>
      <c r="D171" s="40" t="s">
        <v>548</v>
      </c>
      <c r="E171" s="36" t="s">
        <v>41</v>
      </c>
      <c r="F171" s="37">
        <v>1000</v>
      </c>
      <c r="G171" s="42">
        <v>8.12</v>
      </c>
      <c r="H171" s="41">
        <f t="shared" si="4"/>
        <v>8.12</v>
      </c>
      <c r="I171" s="56">
        <f t="shared" si="5"/>
        <v>8120</v>
      </c>
      <c r="J171" s="57"/>
      <c r="K171" s="56">
        <f>ROUND(F171*J171,0)</f>
        <v>0</v>
      </c>
      <c r="L171" s="53"/>
    </row>
    <row r="172" ht="60" customHeight="1" spans="1:12">
      <c r="A172" s="38" t="s">
        <v>49</v>
      </c>
      <c r="B172" s="39" t="s">
        <v>549</v>
      </c>
      <c r="C172" s="40" t="s">
        <v>550</v>
      </c>
      <c r="D172" s="40" t="s">
        <v>551</v>
      </c>
      <c r="E172" s="36" t="s">
        <v>41</v>
      </c>
      <c r="F172" s="37">
        <v>1000</v>
      </c>
      <c r="G172" s="42">
        <v>13.32</v>
      </c>
      <c r="H172" s="41">
        <f t="shared" si="4"/>
        <v>13.32</v>
      </c>
      <c r="I172" s="56">
        <f t="shared" si="5"/>
        <v>13320</v>
      </c>
      <c r="J172" s="57"/>
      <c r="K172" s="56">
        <f>ROUND(F172*J172,0)</f>
        <v>0</v>
      </c>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ROUND(H173*报价汇总表15!$C$8,2)</f>
        <v>0</v>
      </c>
      <c r="K173" s="56"/>
      <c r="L173" s="53"/>
    </row>
    <row r="174" ht="69.95" customHeight="1" spans="1:12">
      <c r="A174" s="38" t="s">
        <v>285</v>
      </c>
      <c r="B174" s="39" t="s">
        <v>555</v>
      </c>
      <c r="C174" s="40" t="s">
        <v>556</v>
      </c>
      <c r="D174" s="40" t="s">
        <v>557</v>
      </c>
      <c r="E174" s="36" t="s">
        <v>41</v>
      </c>
      <c r="F174" s="37"/>
      <c r="G174" s="42">
        <v>25.87</v>
      </c>
      <c r="H174" s="41">
        <f t="shared" si="4"/>
        <v>25.87</v>
      </c>
      <c r="I174" s="56">
        <f t="shared" si="5"/>
        <v>0</v>
      </c>
      <c r="J174" s="54">
        <f>ROUND(H174*报价汇总表15!$C$8,2)</f>
        <v>0</v>
      </c>
      <c r="K174" s="56"/>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ROUND(H175*报价汇总表15!$C$8,2)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ROUND(H176*报价汇总表15!$C$8,2)</f>
        <v>0</v>
      </c>
      <c r="K176" s="56"/>
      <c r="L176" s="53"/>
    </row>
    <row r="177" ht="69.95" customHeight="1" spans="1:12">
      <c r="A177" s="38" t="s">
        <v>61</v>
      </c>
      <c r="B177" s="39" t="s">
        <v>563</v>
      </c>
      <c r="C177" s="40" t="s">
        <v>564</v>
      </c>
      <c r="D177" s="40" t="s">
        <v>560</v>
      </c>
      <c r="E177" s="36" t="s">
        <v>41</v>
      </c>
      <c r="F177" s="37">
        <v>800</v>
      </c>
      <c r="G177" s="42">
        <v>51.67</v>
      </c>
      <c r="H177" s="41">
        <f t="shared" si="4"/>
        <v>51.67</v>
      </c>
      <c r="I177" s="56">
        <f t="shared" si="5"/>
        <v>41336</v>
      </c>
      <c r="J177" s="57"/>
      <c r="K177" s="56">
        <f>ROUND(F177*J177,0)</f>
        <v>0</v>
      </c>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ROUND(H178*报价汇总表15!$C$8,2)</f>
        <v>0</v>
      </c>
      <c r="K178" s="56"/>
      <c r="L178" s="53"/>
    </row>
    <row r="179" ht="69.95" customHeight="1" spans="1:12">
      <c r="A179" s="38" t="s">
        <v>372</v>
      </c>
      <c r="B179" s="39" t="s">
        <v>567</v>
      </c>
      <c r="C179" s="40" t="s">
        <v>568</v>
      </c>
      <c r="D179" s="40" t="s">
        <v>560</v>
      </c>
      <c r="E179" s="36" t="s">
        <v>41</v>
      </c>
      <c r="F179" s="37"/>
      <c r="G179" s="42">
        <v>59.87</v>
      </c>
      <c r="H179" s="41">
        <f t="shared" si="4"/>
        <v>59.87</v>
      </c>
      <c r="I179" s="56">
        <f t="shared" si="5"/>
        <v>0</v>
      </c>
      <c r="J179" s="54">
        <f>ROUND(H179*报价汇总表15!$C$8,2)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ROUND(H180*报价汇总表15!$C$8,2)</f>
        <v>0</v>
      </c>
      <c r="K180" s="56"/>
      <c r="L180" s="53"/>
    </row>
    <row r="181" ht="50.1" customHeight="1" spans="1:12">
      <c r="A181" s="38" t="s">
        <v>415</v>
      </c>
      <c r="B181" s="39" t="s">
        <v>572</v>
      </c>
      <c r="C181" s="40" t="s">
        <v>573</v>
      </c>
      <c r="D181" s="40" t="s">
        <v>574</v>
      </c>
      <c r="E181" s="36" t="s">
        <v>41</v>
      </c>
      <c r="F181" s="37">
        <v>300</v>
      </c>
      <c r="G181" s="42">
        <v>36.52</v>
      </c>
      <c r="H181" s="41">
        <f t="shared" si="4"/>
        <v>36.52</v>
      </c>
      <c r="I181" s="56">
        <f t="shared" si="5"/>
        <v>10956</v>
      </c>
      <c r="J181" s="57"/>
      <c r="K181" s="56">
        <f>ROUND(F181*J181,0)</f>
        <v>0</v>
      </c>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ROUND(H182*报价汇总表15!$C$8,2)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ROUND(H183*报价汇总表15!$C$8,2)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ROUND(H184*报价汇总表15!$C$8,2)</f>
        <v>0</v>
      </c>
      <c r="K184" s="56"/>
      <c r="L184" s="53"/>
    </row>
    <row r="185" ht="69.95" customHeight="1" spans="1:12">
      <c r="A185" s="38" t="s">
        <v>61</v>
      </c>
      <c r="B185" s="39" t="s">
        <v>583</v>
      </c>
      <c r="C185" s="40" t="s">
        <v>584</v>
      </c>
      <c r="D185" s="40" t="s">
        <v>585</v>
      </c>
      <c r="E185" s="36" t="s">
        <v>57</v>
      </c>
      <c r="F185" s="37"/>
      <c r="G185" s="42">
        <v>350.98</v>
      </c>
      <c r="H185" s="41">
        <f t="shared" si="4"/>
        <v>350.98</v>
      </c>
      <c r="I185" s="56">
        <f t="shared" si="5"/>
        <v>0</v>
      </c>
      <c r="J185" s="54">
        <f>ROUND(H185*报价汇总表15!$C$8,2)</f>
        <v>0</v>
      </c>
      <c r="K185" s="56"/>
      <c r="L185" s="53"/>
    </row>
    <row r="186" ht="69.95" customHeight="1" spans="1:12">
      <c r="A186" s="38" t="s">
        <v>66</v>
      </c>
      <c r="B186" s="39" t="s">
        <v>586</v>
      </c>
      <c r="C186" s="40" t="s">
        <v>587</v>
      </c>
      <c r="D186" s="40" t="s">
        <v>585</v>
      </c>
      <c r="E186" s="36" t="s">
        <v>57</v>
      </c>
      <c r="F186" s="37"/>
      <c r="G186" s="42">
        <v>368.93</v>
      </c>
      <c r="H186" s="41">
        <f t="shared" si="4"/>
        <v>368.93</v>
      </c>
      <c r="I186" s="56">
        <f t="shared" si="5"/>
        <v>0</v>
      </c>
      <c r="J186" s="54">
        <f>ROUND(H186*报价汇总表15!$C$8,2)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ROUND(H187*报价汇总表15!$C$8,2)</f>
        <v>0</v>
      </c>
      <c r="K187" s="56"/>
      <c r="L187" s="53"/>
    </row>
    <row r="188" ht="69.95" customHeight="1" spans="1:12">
      <c r="A188" s="38" t="s">
        <v>61</v>
      </c>
      <c r="B188" s="39" t="s">
        <v>590</v>
      </c>
      <c r="C188" s="40" t="s">
        <v>591</v>
      </c>
      <c r="D188" s="40" t="s">
        <v>585</v>
      </c>
      <c r="E188" s="36" t="s">
        <v>57</v>
      </c>
      <c r="F188" s="37"/>
      <c r="G188" s="42">
        <v>389.63</v>
      </c>
      <c r="H188" s="41">
        <f t="shared" si="4"/>
        <v>389.63</v>
      </c>
      <c r="I188" s="56">
        <f t="shared" si="5"/>
        <v>0</v>
      </c>
      <c r="J188" s="54">
        <f>ROUND(H188*报价汇总表15!$C$8,2)</f>
        <v>0</v>
      </c>
      <c r="K188" s="56"/>
      <c r="L188" s="53"/>
    </row>
    <row r="189" ht="69.95" customHeight="1" spans="1:12">
      <c r="A189" s="38" t="s">
        <v>66</v>
      </c>
      <c r="B189" s="39" t="s">
        <v>592</v>
      </c>
      <c r="C189" s="40" t="s">
        <v>593</v>
      </c>
      <c r="D189" s="40" t="s">
        <v>585</v>
      </c>
      <c r="E189" s="36" t="s">
        <v>57</v>
      </c>
      <c r="F189" s="37"/>
      <c r="G189" s="42">
        <v>401.16</v>
      </c>
      <c r="H189" s="41">
        <f t="shared" si="4"/>
        <v>401.16</v>
      </c>
      <c r="I189" s="56">
        <f t="shared" si="5"/>
        <v>0</v>
      </c>
      <c r="J189" s="54">
        <f>ROUND(H189*报价汇总表15!$C$8,2)</f>
        <v>0</v>
      </c>
      <c r="K189" s="56"/>
      <c r="L189" s="53"/>
    </row>
    <row r="190" ht="69.95" customHeight="1" spans="1:12">
      <c r="A190" s="38" t="s">
        <v>372</v>
      </c>
      <c r="B190" s="39" t="s">
        <v>594</v>
      </c>
      <c r="C190" s="40" t="s">
        <v>595</v>
      </c>
      <c r="D190" s="40" t="s">
        <v>585</v>
      </c>
      <c r="E190" s="36" t="s">
        <v>57</v>
      </c>
      <c r="F190" s="37"/>
      <c r="G190" s="42">
        <v>394.58</v>
      </c>
      <c r="H190" s="41">
        <f t="shared" si="4"/>
        <v>394.58</v>
      </c>
      <c r="I190" s="56">
        <f t="shared" si="5"/>
        <v>0</v>
      </c>
      <c r="J190" s="54">
        <f>ROUND(H190*报价汇总表15!$C$8,2)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ROUND(H191*报价汇总表15!$C$8,2)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ROUND(H192*报价汇总表15!$C$8,2)</f>
        <v>0</v>
      </c>
      <c r="K192" s="56"/>
      <c r="L192" s="53"/>
    </row>
    <row r="193" ht="60" customHeight="1" spans="1:12">
      <c r="A193" s="38" t="s">
        <v>61</v>
      </c>
      <c r="B193" s="39" t="s">
        <v>601</v>
      </c>
      <c r="C193" s="40" t="s">
        <v>602</v>
      </c>
      <c r="D193" s="40" t="s">
        <v>603</v>
      </c>
      <c r="E193" s="36" t="s">
        <v>57</v>
      </c>
      <c r="F193" s="37"/>
      <c r="G193" s="42">
        <v>255.4486945747</v>
      </c>
      <c r="H193" s="41">
        <f t="shared" si="4"/>
        <v>255.45</v>
      </c>
      <c r="I193" s="56">
        <f t="shared" si="5"/>
        <v>0</v>
      </c>
      <c r="J193" s="54">
        <f>ROUND(H193*报价汇总表15!$C$8,2)</f>
        <v>0</v>
      </c>
      <c r="K193" s="56"/>
      <c r="L193" s="53" t="s">
        <v>437</v>
      </c>
    </row>
    <row r="194" ht="60" customHeight="1" spans="1:12">
      <c r="A194" s="38" t="s">
        <v>66</v>
      </c>
      <c r="B194" s="39" t="s">
        <v>604</v>
      </c>
      <c r="C194" s="40" t="s">
        <v>605</v>
      </c>
      <c r="D194" s="40" t="s">
        <v>603</v>
      </c>
      <c r="E194" s="36" t="s">
        <v>57</v>
      </c>
      <c r="F194" s="37">
        <v>300</v>
      </c>
      <c r="G194" s="42">
        <v>255.662969014</v>
      </c>
      <c r="H194" s="41">
        <f t="shared" si="4"/>
        <v>255.66</v>
      </c>
      <c r="I194" s="56">
        <f t="shared" si="5"/>
        <v>76698</v>
      </c>
      <c r="J194" s="57"/>
      <c r="K194" s="56">
        <f>ROUND(F194*J194,0)</f>
        <v>0</v>
      </c>
      <c r="L194" s="53" t="s">
        <v>146</v>
      </c>
    </row>
    <row r="195" ht="60" customHeight="1" spans="1:12">
      <c r="A195" s="38" t="s">
        <v>372</v>
      </c>
      <c r="B195" s="39" t="s">
        <v>606</v>
      </c>
      <c r="C195" s="40" t="s">
        <v>607</v>
      </c>
      <c r="D195" s="40" t="s">
        <v>603</v>
      </c>
      <c r="E195" s="36" t="s">
        <v>57</v>
      </c>
      <c r="F195" s="37"/>
      <c r="G195" s="42">
        <v>255.4485592626</v>
      </c>
      <c r="H195" s="41">
        <f t="shared" si="4"/>
        <v>255.45</v>
      </c>
      <c r="I195" s="56">
        <f t="shared" si="5"/>
        <v>0</v>
      </c>
      <c r="J195" s="54">
        <f>ROUND(H195*报价汇总表15!$C$8,2)</f>
        <v>0</v>
      </c>
      <c r="K195" s="56"/>
      <c r="L195" s="53" t="s">
        <v>608</v>
      </c>
    </row>
    <row r="196" ht="60" customHeight="1" spans="1:12">
      <c r="A196" s="38" t="s">
        <v>376</v>
      </c>
      <c r="B196" s="39" t="s">
        <v>609</v>
      </c>
      <c r="C196" s="40" t="s">
        <v>610</v>
      </c>
      <c r="D196" s="40" t="s">
        <v>603</v>
      </c>
      <c r="E196" s="36" t="s">
        <v>57</v>
      </c>
      <c r="F196" s="37"/>
      <c r="G196" s="42">
        <v>255.453584818</v>
      </c>
      <c r="H196" s="41">
        <f t="shared" si="4"/>
        <v>255.45</v>
      </c>
      <c r="I196" s="56">
        <f t="shared" si="5"/>
        <v>0</v>
      </c>
      <c r="J196" s="54">
        <f>ROUND(H196*报价汇总表15!$C$8,2)</f>
        <v>0</v>
      </c>
      <c r="K196" s="56"/>
      <c r="L196" s="53" t="s">
        <v>611</v>
      </c>
    </row>
    <row r="197" ht="60" customHeight="1" spans="1:12">
      <c r="A197" s="38" t="s">
        <v>403</v>
      </c>
      <c r="B197" s="39" t="s">
        <v>612</v>
      </c>
      <c r="C197" s="40" t="s">
        <v>613</v>
      </c>
      <c r="D197" s="40" t="s">
        <v>603</v>
      </c>
      <c r="E197" s="36" t="s">
        <v>57</v>
      </c>
      <c r="F197" s="37"/>
      <c r="G197" s="42">
        <v>236.2500969545</v>
      </c>
      <c r="H197" s="41">
        <f t="shared" si="4"/>
        <v>236.25</v>
      </c>
      <c r="I197" s="56">
        <f t="shared" si="5"/>
        <v>0</v>
      </c>
      <c r="J197" s="54">
        <f>ROUND(H197*报价汇总表15!$C$8,2)</f>
        <v>0</v>
      </c>
      <c r="K197" s="56"/>
      <c r="L197" s="53" t="s">
        <v>614</v>
      </c>
    </row>
    <row r="198" ht="60" customHeight="1" spans="1:12">
      <c r="A198" s="38" t="s">
        <v>615</v>
      </c>
      <c r="B198" s="39" t="s">
        <v>616</v>
      </c>
      <c r="C198" s="40" t="s">
        <v>617</v>
      </c>
      <c r="D198" s="40" t="s">
        <v>603</v>
      </c>
      <c r="E198" s="36" t="s">
        <v>57</v>
      </c>
      <c r="F198" s="37"/>
      <c r="G198" s="42">
        <v>236.247144598</v>
      </c>
      <c r="H198" s="41">
        <f t="shared" si="4"/>
        <v>236.25</v>
      </c>
      <c r="I198" s="56">
        <f t="shared" si="5"/>
        <v>0</v>
      </c>
      <c r="J198" s="54">
        <f>ROUND(H198*报价汇总表15!$C$8,2)</f>
        <v>0</v>
      </c>
      <c r="K198" s="56"/>
      <c r="L198" s="53" t="s">
        <v>437</v>
      </c>
    </row>
    <row r="199" ht="30" customHeight="1" spans="1:12">
      <c r="A199" s="38" t="s">
        <v>618</v>
      </c>
      <c r="B199" s="39" t="s">
        <v>619</v>
      </c>
      <c r="C199" s="40" t="s">
        <v>620</v>
      </c>
      <c r="D199" s="40" t="s">
        <v>621</v>
      </c>
      <c r="E199" s="36" t="s">
        <v>57</v>
      </c>
      <c r="F199" s="37">
        <v>200</v>
      </c>
      <c r="G199" s="42">
        <v>162.6845710947</v>
      </c>
      <c r="H199" s="41">
        <f t="shared" ref="H199:H262" si="6">ROUND(G199,2)</f>
        <v>162.68</v>
      </c>
      <c r="I199" s="56">
        <f t="shared" ref="I199:I262" si="7">ROUND(F199*H199,0)</f>
        <v>32536</v>
      </c>
      <c r="J199" s="57"/>
      <c r="K199" s="56">
        <f>ROUND(F199*J199,0)</f>
        <v>0</v>
      </c>
      <c r="L199" s="53" t="s">
        <v>146</v>
      </c>
    </row>
    <row r="200" ht="30" customHeight="1" spans="1:12">
      <c r="A200" s="38" t="s">
        <v>622</v>
      </c>
      <c r="B200" s="39"/>
      <c r="C200" s="40" t="s">
        <v>623</v>
      </c>
      <c r="D200" s="40"/>
      <c r="E200" s="36" t="s">
        <v>57</v>
      </c>
      <c r="F200" s="37"/>
      <c r="G200" s="42">
        <v>162.7133169857</v>
      </c>
      <c r="H200" s="41">
        <f t="shared" si="6"/>
        <v>162.71</v>
      </c>
      <c r="I200" s="56">
        <f t="shared" si="7"/>
        <v>0</v>
      </c>
      <c r="J200" s="54">
        <f>ROUND(H200*报价汇总表15!$C$8,2)</f>
        <v>0</v>
      </c>
      <c r="K200" s="56"/>
      <c r="L200" s="53" t="s">
        <v>437</v>
      </c>
    </row>
    <row r="201" ht="69.95" customHeight="1" spans="1:12">
      <c r="A201" s="38" t="s">
        <v>49</v>
      </c>
      <c r="B201" s="39" t="s">
        <v>624</v>
      </c>
      <c r="C201" s="40" t="s">
        <v>625</v>
      </c>
      <c r="D201" s="40" t="s">
        <v>626</v>
      </c>
      <c r="E201" s="36" t="s">
        <v>57</v>
      </c>
      <c r="F201" s="37"/>
      <c r="G201" s="42">
        <v>293.854369948</v>
      </c>
      <c r="H201" s="41">
        <f t="shared" si="6"/>
        <v>293.85</v>
      </c>
      <c r="I201" s="56">
        <f t="shared" si="7"/>
        <v>0</v>
      </c>
      <c r="J201" s="54">
        <f>ROUND(H201*报价汇总表15!$C$8,2)</f>
        <v>0</v>
      </c>
      <c r="K201" s="56"/>
      <c r="L201" s="53" t="s">
        <v>437</v>
      </c>
    </row>
    <row r="202" ht="69.95" customHeight="1" spans="1:12">
      <c r="A202" s="38" t="s">
        <v>627</v>
      </c>
      <c r="B202" s="39" t="s">
        <v>628</v>
      </c>
      <c r="C202" s="40" t="s">
        <v>629</v>
      </c>
      <c r="D202" s="40" t="s">
        <v>626</v>
      </c>
      <c r="E202" s="36" t="s">
        <v>57</v>
      </c>
      <c r="F202" s="37"/>
      <c r="G202" s="42">
        <v>290.225720396</v>
      </c>
      <c r="H202" s="41">
        <f t="shared" si="6"/>
        <v>290.23</v>
      </c>
      <c r="I202" s="56">
        <f t="shared" si="7"/>
        <v>0</v>
      </c>
      <c r="J202" s="54">
        <f>ROUND(H202*报价汇总表15!$C$8,2)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ROUND(H203*报价汇总表15!$C$8,2)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ROUND(H204*报价汇总表15!$C$8,2)</f>
        <v>0</v>
      </c>
      <c r="K204" s="56"/>
      <c r="L204" s="53"/>
    </row>
    <row r="205" ht="90" customHeight="1" spans="1:12">
      <c r="A205" s="38" t="s">
        <v>61</v>
      </c>
      <c r="B205" s="39" t="s">
        <v>635</v>
      </c>
      <c r="C205" s="40" t="s">
        <v>636</v>
      </c>
      <c r="D205" s="40" t="s">
        <v>637</v>
      </c>
      <c r="E205" s="36" t="s">
        <v>57</v>
      </c>
      <c r="F205" s="37">
        <v>300</v>
      </c>
      <c r="G205" s="42">
        <v>345.19</v>
      </c>
      <c r="H205" s="41">
        <f t="shared" si="6"/>
        <v>345.19</v>
      </c>
      <c r="I205" s="56">
        <f t="shared" si="7"/>
        <v>103557</v>
      </c>
      <c r="J205" s="57"/>
      <c r="K205" s="56">
        <f>ROUND(F205*J205,0)</f>
        <v>0</v>
      </c>
      <c r="L205" s="53"/>
    </row>
    <row r="206" ht="90" customHeight="1" spans="1:12">
      <c r="A206" s="38" t="s">
        <v>66</v>
      </c>
      <c r="B206" s="39" t="s">
        <v>638</v>
      </c>
      <c r="C206" s="40" t="s">
        <v>639</v>
      </c>
      <c r="D206" s="40" t="s">
        <v>637</v>
      </c>
      <c r="E206" s="36" t="s">
        <v>57</v>
      </c>
      <c r="F206" s="37"/>
      <c r="G206" s="42">
        <v>348.88</v>
      </c>
      <c r="H206" s="41">
        <f t="shared" si="6"/>
        <v>348.88</v>
      </c>
      <c r="I206" s="56">
        <f t="shared" si="7"/>
        <v>0</v>
      </c>
      <c r="J206" s="54">
        <f>ROUND(H206*报价汇总表15!$C$8,2)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ROUND(H207*报价汇总表15!$C$8,2)</f>
        <v>0</v>
      </c>
      <c r="K207" s="56"/>
      <c r="L207" s="53"/>
    </row>
    <row r="208" ht="80.1" customHeight="1" spans="1:12">
      <c r="A208" s="38" t="s">
        <v>61</v>
      </c>
      <c r="B208" s="39" t="s">
        <v>642</v>
      </c>
      <c r="C208" s="40" t="s">
        <v>643</v>
      </c>
      <c r="D208" s="40" t="s">
        <v>644</v>
      </c>
      <c r="E208" s="36" t="s">
        <v>57</v>
      </c>
      <c r="F208" s="37"/>
      <c r="G208" s="42">
        <v>242.3797596636</v>
      </c>
      <c r="H208" s="41">
        <f t="shared" si="6"/>
        <v>242.38</v>
      </c>
      <c r="I208" s="56">
        <f t="shared" si="7"/>
        <v>0</v>
      </c>
      <c r="J208" s="54">
        <f>ROUND(H208*报价汇总表15!$C$8,2)</f>
        <v>0</v>
      </c>
      <c r="K208" s="56"/>
      <c r="L208" s="53" t="s">
        <v>614</v>
      </c>
    </row>
    <row r="209" ht="80.1" customHeight="1" spans="1:12">
      <c r="A209" s="38" t="s">
        <v>66</v>
      </c>
      <c r="B209" s="39" t="s">
        <v>645</v>
      </c>
      <c r="C209" s="40" t="s">
        <v>646</v>
      </c>
      <c r="D209" s="40" t="s">
        <v>644</v>
      </c>
      <c r="E209" s="36" t="s">
        <v>57</v>
      </c>
      <c r="F209" s="37"/>
      <c r="G209" s="42">
        <v>183.631451926</v>
      </c>
      <c r="H209" s="41">
        <f t="shared" si="6"/>
        <v>183.63</v>
      </c>
      <c r="I209" s="56">
        <f t="shared" si="7"/>
        <v>0</v>
      </c>
      <c r="J209" s="54">
        <f>ROUND(H209*报价汇总表15!$C$8,2)</f>
        <v>0</v>
      </c>
      <c r="K209" s="56"/>
      <c r="L209" s="53" t="s">
        <v>437</v>
      </c>
    </row>
    <row r="210" ht="80.1" customHeight="1" spans="1:12">
      <c r="A210" s="38" t="s">
        <v>647</v>
      </c>
      <c r="B210" s="39" t="s">
        <v>648</v>
      </c>
      <c r="C210" s="40" t="s">
        <v>649</v>
      </c>
      <c r="D210" s="40" t="s">
        <v>644</v>
      </c>
      <c r="E210" s="36" t="s">
        <v>57</v>
      </c>
      <c r="F210" s="37"/>
      <c r="G210" s="42">
        <v>242.37526645</v>
      </c>
      <c r="H210" s="41">
        <f t="shared" si="6"/>
        <v>242.38</v>
      </c>
      <c r="I210" s="56">
        <f t="shared" si="7"/>
        <v>0</v>
      </c>
      <c r="J210" s="54">
        <f>ROUND(H210*报价汇总表15!$C$8,2)</f>
        <v>0</v>
      </c>
      <c r="K210" s="56"/>
      <c r="L210" s="53" t="s">
        <v>650</v>
      </c>
    </row>
    <row r="211" ht="99.95" customHeight="1" spans="1:12">
      <c r="A211" s="38" t="s">
        <v>190</v>
      </c>
      <c r="B211" s="39" t="s">
        <v>651</v>
      </c>
      <c r="C211" s="40" t="s">
        <v>652</v>
      </c>
      <c r="D211" s="40" t="s">
        <v>653</v>
      </c>
      <c r="E211" s="36" t="s">
        <v>57</v>
      </c>
      <c r="F211" s="37"/>
      <c r="G211" s="42">
        <v>192.65</v>
      </c>
      <c r="H211" s="41">
        <f t="shared" si="6"/>
        <v>192.65</v>
      </c>
      <c r="I211" s="56">
        <f t="shared" si="7"/>
        <v>0</v>
      </c>
      <c r="J211" s="54">
        <f>ROUND(H211*报价汇总表15!$C$8,2)</f>
        <v>0</v>
      </c>
      <c r="K211" s="56"/>
      <c r="L211" s="53"/>
    </row>
    <row r="212" ht="30" customHeight="1" spans="1:12">
      <c r="A212" s="38" t="s">
        <v>285</v>
      </c>
      <c r="B212" s="39" t="s">
        <v>654</v>
      </c>
      <c r="C212" s="40" t="s">
        <v>655</v>
      </c>
      <c r="D212" s="40" t="s">
        <v>656</v>
      </c>
      <c r="E212" s="36" t="s">
        <v>57</v>
      </c>
      <c r="F212" s="37"/>
      <c r="G212" s="42">
        <v>112.78</v>
      </c>
      <c r="H212" s="41">
        <f t="shared" si="6"/>
        <v>112.78</v>
      </c>
      <c r="I212" s="56">
        <f t="shared" si="7"/>
        <v>0</v>
      </c>
      <c r="J212" s="54">
        <f>ROUND(H212*报价汇总表15!$C$8,2)</f>
        <v>0</v>
      </c>
      <c r="K212" s="56"/>
      <c r="L212" s="53"/>
    </row>
    <row r="213" ht="60" customHeight="1" spans="1:12">
      <c r="A213" s="38" t="s">
        <v>657</v>
      </c>
      <c r="B213" s="39" t="s">
        <v>658</v>
      </c>
      <c r="C213" s="40" t="s">
        <v>659</v>
      </c>
      <c r="D213" s="40" t="s">
        <v>660</v>
      </c>
      <c r="E213" s="36" t="s">
        <v>41</v>
      </c>
      <c r="F213" s="37"/>
      <c r="G213" s="42">
        <v>7.79786372</v>
      </c>
      <c r="H213" s="41">
        <f t="shared" si="6"/>
        <v>7.8</v>
      </c>
      <c r="I213" s="56">
        <f t="shared" si="7"/>
        <v>0</v>
      </c>
      <c r="J213" s="54">
        <f>ROUND(H213*报价汇总表15!$C$8,2)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ROUND(H214*报价汇总表15!$C$8,2)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ROUND(H215*报价汇总表15!$C$8,2)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ROUND(H216*报价汇总表15!$C$8,2)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ROUND(H217*报价汇总表15!$C$8,2)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ROUND(H218*报价汇总表15!$C$8,2)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ROUND(H219*报价汇总表15!$C$8,2)</f>
        <v>0</v>
      </c>
      <c r="K219" s="56"/>
      <c r="L219" s="58"/>
    </row>
    <row r="220" ht="90" customHeight="1" spans="1:12">
      <c r="A220" s="38" t="s">
        <v>61</v>
      </c>
      <c r="B220" s="39" t="s">
        <v>681</v>
      </c>
      <c r="C220" s="40" t="s">
        <v>682</v>
      </c>
      <c r="D220" s="40" t="s">
        <v>683</v>
      </c>
      <c r="E220" s="33" t="s">
        <v>57</v>
      </c>
      <c r="F220" s="34">
        <v>50</v>
      </c>
      <c r="G220" s="42">
        <v>324.97</v>
      </c>
      <c r="H220" s="41">
        <f t="shared" si="6"/>
        <v>324.97</v>
      </c>
      <c r="I220" s="56">
        <f t="shared" si="7"/>
        <v>16249</v>
      </c>
      <c r="J220" s="57"/>
      <c r="K220" s="56">
        <f>ROUND(F220*J220,0)</f>
        <v>0</v>
      </c>
      <c r="L220" s="53"/>
    </row>
    <row r="221" ht="90" customHeight="1" spans="1:12">
      <c r="A221" s="38" t="s">
        <v>66</v>
      </c>
      <c r="B221" s="39" t="s">
        <v>684</v>
      </c>
      <c r="C221" s="40" t="s">
        <v>685</v>
      </c>
      <c r="D221" s="40" t="s">
        <v>683</v>
      </c>
      <c r="E221" s="36" t="s">
        <v>57</v>
      </c>
      <c r="F221" s="37"/>
      <c r="G221" s="42">
        <v>316.12</v>
      </c>
      <c r="H221" s="41">
        <f t="shared" si="6"/>
        <v>316.12</v>
      </c>
      <c r="I221" s="56">
        <f t="shared" si="7"/>
        <v>0</v>
      </c>
      <c r="J221" s="54">
        <f>ROUND(H221*报价汇总表15!$C$8,2)</f>
        <v>0</v>
      </c>
      <c r="K221" s="56"/>
      <c r="L221" s="53"/>
    </row>
    <row r="222" ht="90" customHeight="1" spans="1:12">
      <c r="A222" s="38" t="s">
        <v>372</v>
      </c>
      <c r="B222" s="39" t="s">
        <v>686</v>
      </c>
      <c r="C222" s="40" t="s">
        <v>687</v>
      </c>
      <c r="D222" s="40" t="s">
        <v>683</v>
      </c>
      <c r="E222" s="36" t="s">
        <v>57</v>
      </c>
      <c r="F222" s="37"/>
      <c r="G222" s="42">
        <v>321.99</v>
      </c>
      <c r="H222" s="41">
        <f t="shared" si="6"/>
        <v>321.99</v>
      </c>
      <c r="I222" s="56">
        <f t="shared" si="7"/>
        <v>0</v>
      </c>
      <c r="J222" s="54">
        <f>ROUND(H222*报价汇总表15!$C$8,2)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ROUND(H223*报价汇总表15!$C$8,2)</f>
        <v>0</v>
      </c>
      <c r="K223" s="56"/>
      <c r="L223" s="53"/>
    </row>
    <row r="224" ht="99.95" customHeight="1" spans="1:12">
      <c r="A224" s="38" t="s">
        <v>190</v>
      </c>
      <c r="B224" s="39" t="s">
        <v>690</v>
      </c>
      <c r="C224" s="40" t="s">
        <v>691</v>
      </c>
      <c r="D224" s="40" t="s">
        <v>692</v>
      </c>
      <c r="E224" s="36" t="s">
        <v>57</v>
      </c>
      <c r="F224" s="37"/>
      <c r="G224" s="42">
        <v>721.41</v>
      </c>
      <c r="H224" s="41">
        <f t="shared" si="6"/>
        <v>721.41</v>
      </c>
      <c r="I224" s="56">
        <f t="shared" si="7"/>
        <v>0</v>
      </c>
      <c r="J224" s="54">
        <f>ROUND(H224*报价汇总表15!$C$8,2)</f>
        <v>0</v>
      </c>
      <c r="K224" s="56"/>
      <c r="L224" s="53"/>
    </row>
    <row r="225" ht="90" customHeight="1" spans="1:12">
      <c r="A225" s="38" t="s">
        <v>285</v>
      </c>
      <c r="B225" s="39" t="s">
        <v>693</v>
      </c>
      <c r="C225" s="40" t="s">
        <v>694</v>
      </c>
      <c r="D225" s="40" t="s">
        <v>695</v>
      </c>
      <c r="E225" s="36" t="s">
        <v>57</v>
      </c>
      <c r="F225" s="37"/>
      <c r="G225" s="42">
        <v>197.45</v>
      </c>
      <c r="H225" s="41">
        <f t="shared" si="6"/>
        <v>197.45</v>
      </c>
      <c r="I225" s="56">
        <f t="shared" si="7"/>
        <v>0</v>
      </c>
      <c r="J225" s="54">
        <f>ROUND(H225*报价汇总表15!$C$8,2)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ROUND(H226*报价汇总表15!$C$8,2)</f>
        <v>0</v>
      </c>
      <c r="K226" s="56"/>
      <c r="L226" s="53"/>
    </row>
    <row r="227" ht="99.95" customHeight="1" spans="1:12">
      <c r="A227" s="38" t="s">
        <v>45</v>
      </c>
      <c r="B227" s="39" t="s">
        <v>699</v>
      </c>
      <c r="C227" s="40" t="s">
        <v>700</v>
      </c>
      <c r="D227" s="40" t="s">
        <v>701</v>
      </c>
      <c r="E227" s="36" t="s">
        <v>57</v>
      </c>
      <c r="F227" s="37"/>
      <c r="G227" s="42">
        <v>190.29230903</v>
      </c>
      <c r="H227" s="41">
        <f t="shared" si="6"/>
        <v>190.29</v>
      </c>
      <c r="I227" s="56">
        <f t="shared" si="7"/>
        <v>0</v>
      </c>
      <c r="J227" s="54">
        <f>ROUND(H227*报价汇总表15!$C$8,2)</f>
        <v>0</v>
      </c>
      <c r="K227" s="56"/>
      <c r="L227" s="53" t="s">
        <v>437</v>
      </c>
    </row>
    <row r="228" ht="99.95" customHeight="1" spans="1:12">
      <c r="A228" s="38" t="s">
        <v>49</v>
      </c>
      <c r="B228" s="39" t="s">
        <v>702</v>
      </c>
      <c r="C228" s="40" t="s">
        <v>703</v>
      </c>
      <c r="D228" s="40" t="s">
        <v>701</v>
      </c>
      <c r="E228" s="36" t="s">
        <v>57</v>
      </c>
      <c r="F228" s="37"/>
      <c r="G228" s="42">
        <v>190.748153974</v>
      </c>
      <c r="H228" s="41">
        <f t="shared" si="6"/>
        <v>190.75</v>
      </c>
      <c r="I228" s="56">
        <f t="shared" si="7"/>
        <v>0</v>
      </c>
      <c r="J228" s="54">
        <f>ROUND(H228*报价汇总表15!$C$8,2)</f>
        <v>0</v>
      </c>
      <c r="K228" s="56"/>
      <c r="L228" s="53" t="s">
        <v>650</v>
      </c>
    </row>
    <row r="229" ht="99.95" customHeight="1" spans="1:12">
      <c r="A229" s="38" t="s">
        <v>190</v>
      </c>
      <c r="B229" s="39" t="s">
        <v>704</v>
      </c>
      <c r="C229" s="40" t="s">
        <v>705</v>
      </c>
      <c r="D229" s="40" t="s">
        <v>701</v>
      </c>
      <c r="E229" s="36" t="s">
        <v>57</v>
      </c>
      <c r="F229" s="37">
        <v>500</v>
      </c>
      <c r="G229" s="42">
        <v>193.2654748009</v>
      </c>
      <c r="H229" s="41">
        <f t="shared" si="6"/>
        <v>193.27</v>
      </c>
      <c r="I229" s="56">
        <f t="shared" si="7"/>
        <v>96635</v>
      </c>
      <c r="J229" s="57"/>
      <c r="K229" s="56">
        <f>ROUND(F229*J229,0)</f>
        <v>0</v>
      </c>
      <c r="L229" s="53" t="s">
        <v>706</v>
      </c>
    </row>
    <row r="230" ht="99.95" customHeight="1" spans="1:12">
      <c r="A230" s="38" t="s">
        <v>285</v>
      </c>
      <c r="B230" s="39" t="s">
        <v>707</v>
      </c>
      <c r="C230" s="40" t="s">
        <v>708</v>
      </c>
      <c r="D230" s="40" t="s">
        <v>701</v>
      </c>
      <c r="E230" s="36" t="s">
        <v>57</v>
      </c>
      <c r="F230" s="37"/>
      <c r="G230" s="42">
        <v>193.2668773841</v>
      </c>
      <c r="H230" s="41">
        <f t="shared" si="6"/>
        <v>193.27</v>
      </c>
      <c r="I230" s="56">
        <f t="shared" si="7"/>
        <v>0</v>
      </c>
      <c r="J230" s="54">
        <f>ROUND(H230*报价汇总表15!$C$8,2)</f>
        <v>0</v>
      </c>
      <c r="K230" s="56"/>
      <c r="L230" s="53" t="s">
        <v>709</v>
      </c>
    </row>
    <row r="231" ht="99.95" customHeight="1" spans="1:12">
      <c r="A231" s="38" t="s">
        <v>289</v>
      </c>
      <c r="B231" s="39" t="s">
        <v>710</v>
      </c>
      <c r="C231" s="40" t="s">
        <v>711</v>
      </c>
      <c r="D231" s="40" t="s">
        <v>701</v>
      </c>
      <c r="E231" s="36" t="s">
        <v>57</v>
      </c>
      <c r="F231" s="37">
        <v>200</v>
      </c>
      <c r="G231" s="42">
        <v>190.554218294</v>
      </c>
      <c r="H231" s="41">
        <f t="shared" si="6"/>
        <v>190.55</v>
      </c>
      <c r="I231" s="56">
        <f t="shared" si="7"/>
        <v>38110</v>
      </c>
      <c r="J231" s="57"/>
      <c r="K231" s="56">
        <f>ROUND(F231*J231,0)</f>
        <v>0</v>
      </c>
      <c r="L231" s="53" t="s">
        <v>146</v>
      </c>
    </row>
    <row r="232" ht="60" customHeight="1" spans="1:12">
      <c r="A232" s="38" t="s">
        <v>712</v>
      </c>
      <c r="B232" s="39" t="s">
        <v>713</v>
      </c>
      <c r="C232" s="40" t="s">
        <v>714</v>
      </c>
      <c r="D232" s="40" t="s">
        <v>715</v>
      </c>
      <c r="E232" s="36" t="s">
        <v>57</v>
      </c>
      <c r="F232" s="37"/>
      <c r="G232" s="42">
        <v>46.134548178</v>
      </c>
      <c r="H232" s="41">
        <f t="shared" si="6"/>
        <v>46.13</v>
      </c>
      <c r="I232" s="56">
        <f t="shared" si="7"/>
        <v>0</v>
      </c>
      <c r="J232" s="54">
        <f>ROUND(H232*报价汇总表15!$C$8,2)</f>
        <v>0</v>
      </c>
      <c r="K232" s="56"/>
      <c r="L232" s="53" t="s">
        <v>614</v>
      </c>
    </row>
    <row r="233" ht="99.95" customHeight="1" spans="1:12">
      <c r="A233" s="38" t="s">
        <v>716</v>
      </c>
      <c r="B233" s="39" t="s">
        <v>717</v>
      </c>
      <c r="C233" s="40" t="s">
        <v>718</v>
      </c>
      <c r="D233" s="40" t="s">
        <v>701</v>
      </c>
      <c r="E233" s="36" t="s">
        <v>57</v>
      </c>
      <c r="F233" s="37"/>
      <c r="G233" s="42">
        <v>190.0127563004</v>
      </c>
      <c r="H233" s="41">
        <f t="shared" si="6"/>
        <v>190.01</v>
      </c>
      <c r="I233" s="56">
        <f t="shared" si="7"/>
        <v>0</v>
      </c>
      <c r="J233" s="54">
        <f>ROUND(H233*报价汇总表15!$C$8,2)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ROUND(H234*报价汇总表15!$C$8,2)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ROUND(H235*报价汇总表15!$C$8,2)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ROUND(H236*报价汇总表15!$C$8,2)</f>
        <v>0</v>
      </c>
      <c r="K236" s="56"/>
      <c r="L236" s="53"/>
    </row>
    <row r="237" ht="50.1" customHeight="1" spans="1:12">
      <c r="A237" s="38" t="s">
        <v>61</v>
      </c>
      <c r="B237" s="39" t="s">
        <v>727</v>
      </c>
      <c r="C237" s="40" t="s">
        <v>728</v>
      </c>
      <c r="D237" s="40" t="s">
        <v>729</v>
      </c>
      <c r="E237" s="36" t="s">
        <v>57</v>
      </c>
      <c r="F237" s="37">
        <v>200</v>
      </c>
      <c r="G237" s="42">
        <v>271.952245226</v>
      </c>
      <c r="H237" s="41">
        <f t="shared" si="6"/>
        <v>271.95</v>
      </c>
      <c r="I237" s="56">
        <f t="shared" si="7"/>
        <v>54390</v>
      </c>
      <c r="J237" s="57"/>
      <c r="K237" s="56">
        <f>ROUND(F237*J237,0)</f>
        <v>0</v>
      </c>
      <c r="L237" s="53" t="s">
        <v>730</v>
      </c>
    </row>
    <row r="238" ht="50.1" customHeight="1" spans="1:12">
      <c r="A238" s="38" t="s">
        <v>66</v>
      </c>
      <c r="B238" s="39" t="s">
        <v>731</v>
      </c>
      <c r="C238" s="40" t="s">
        <v>732</v>
      </c>
      <c r="D238" s="40" t="s">
        <v>729</v>
      </c>
      <c r="E238" s="36" t="s">
        <v>57</v>
      </c>
      <c r="F238" s="37"/>
      <c r="G238" s="42">
        <v>314.7423408116</v>
      </c>
      <c r="H238" s="41">
        <f t="shared" si="6"/>
        <v>314.74</v>
      </c>
      <c r="I238" s="56">
        <f t="shared" si="7"/>
        <v>0</v>
      </c>
      <c r="J238" s="54">
        <f>ROUND(H238*报价汇总表15!$C$8,2)</f>
        <v>0</v>
      </c>
      <c r="K238" s="56"/>
      <c r="L238" s="53" t="s">
        <v>730</v>
      </c>
    </row>
    <row r="239" ht="50.1" customHeight="1" spans="1:12">
      <c r="A239" s="38" t="s">
        <v>372</v>
      </c>
      <c r="B239" s="39" t="s">
        <v>733</v>
      </c>
      <c r="C239" s="40" t="s">
        <v>734</v>
      </c>
      <c r="D239" s="40" t="s">
        <v>729</v>
      </c>
      <c r="E239" s="36" t="s">
        <v>57</v>
      </c>
      <c r="F239" s="37">
        <v>200</v>
      </c>
      <c r="G239" s="42">
        <v>271.9506898698</v>
      </c>
      <c r="H239" s="41">
        <f t="shared" si="6"/>
        <v>271.95</v>
      </c>
      <c r="I239" s="56">
        <f t="shared" si="7"/>
        <v>54390</v>
      </c>
      <c r="J239" s="57"/>
      <c r="K239" s="56">
        <f>ROUND(F239*J239,0)</f>
        <v>0</v>
      </c>
      <c r="L239" s="53" t="s">
        <v>735</v>
      </c>
    </row>
    <row r="240" ht="50.1" customHeight="1" spans="1:12">
      <c r="A240" s="38" t="s">
        <v>376</v>
      </c>
      <c r="B240" s="39" t="s">
        <v>736</v>
      </c>
      <c r="C240" s="40" t="s">
        <v>737</v>
      </c>
      <c r="D240" s="40" t="s">
        <v>729</v>
      </c>
      <c r="E240" s="36" t="s">
        <v>57</v>
      </c>
      <c r="F240" s="37"/>
      <c r="G240" s="42">
        <v>314.7422402589</v>
      </c>
      <c r="H240" s="41">
        <f t="shared" si="6"/>
        <v>314.74</v>
      </c>
      <c r="I240" s="56">
        <f t="shared" si="7"/>
        <v>0</v>
      </c>
      <c r="J240" s="54">
        <f>ROUND(H240*报价汇总表15!$C$8,2)</f>
        <v>0</v>
      </c>
      <c r="K240" s="56"/>
      <c r="L240" s="53" t="s">
        <v>735</v>
      </c>
    </row>
    <row r="241" ht="50.1" customHeight="1" spans="1:12">
      <c r="A241" s="38" t="s">
        <v>49</v>
      </c>
      <c r="B241" s="39" t="s">
        <v>738</v>
      </c>
      <c r="C241" s="40" t="s">
        <v>739</v>
      </c>
      <c r="D241" s="40" t="s">
        <v>729</v>
      </c>
      <c r="E241" s="36" t="s">
        <v>57</v>
      </c>
      <c r="F241" s="37"/>
      <c r="G241" s="42">
        <v>735.29</v>
      </c>
      <c r="H241" s="41">
        <f t="shared" si="6"/>
        <v>735.29</v>
      </c>
      <c r="I241" s="56">
        <f t="shared" si="7"/>
        <v>0</v>
      </c>
      <c r="J241" s="54">
        <f>ROUND(H241*报价汇总表15!$C$8,2)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ROUND(H242*报价汇总表15!$C$8,2)</f>
        <v>0</v>
      </c>
      <c r="K242" s="56"/>
      <c r="L242" s="53"/>
    </row>
    <row r="243" ht="60" customHeight="1" spans="1:12">
      <c r="A243" s="38" t="s">
        <v>45</v>
      </c>
      <c r="B243" s="39" t="s">
        <v>743</v>
      </c>
      <c r="C243" s="40" t="s">
        <v>744</v>
      </c>
      <c r="D243" s="40" t="s">
        <v>745</v>
      </c>
      <c r="E243" s="36" t="s">
        <v>57</v>
      </c>
      <c r="F243" s="37"/>
      <c r="G243" s="42">
        <v>375.797841734</v>
      </c>
      <c r="H243" s="41">
        <f t="shared" si="6"/>
        <v>375.8</v>
      </c>
      <c r="I243" s="56">
        <f t="shared" si="7"/>
        <v>0</v>
      </c>
      <c r="J243" s="54">
        <f>ROUND(H243*报价汇总表15!$C$8,2)</f>
        <v>0</v>
      </c>
      <c r="K243" s="56"/>
      <c r="L243" s="53" t="s">
        <v>146</v>
      </c>
    </row>
    <row r="244" ht="60" customHeight="1" spans="1:12">
      <c r="A244" s="38" t="s">
        <v>49</v>
      </c>
      <c r="B244" s="39" t="s">
        <v>746</v>
      </c>
      <c r="C244" s="40" t="s">
        <v>747</v>
      </c>
      <c r="D244" s="40" t="s">
        <v>745</v>
      </c>
      <c r="E244" s="36" t="s">
        <v>57</v>
      </c>
      <c r="F244" s="37"/>
      <c r="G244" s="42">
        <v>414.097841734</v>
      </c>
      <c r="H244" s="41">
        <f t="shared" si="6"/>
        <v>414.1</v>
      </c>
      <c r="I244" s="56">
        <f t="shared" si="7"/>
        <v>0</v>
      </c>
      <c r="J244" s="54">
        <f>ROUND(H244*报价汇总表15!$C$8,2)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ROUND(H245*报价汇总表15!$C$8,2)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ROUND(H246*报价汇总表15!$C$8,2)</f>
        <v>0</v>
      </c>
      <c r="K246" s="56"/>
      <c r="L246" s="53" t="s">
        <v>755</v>
      </c>
    </row>
    <row r="247" ht="60" customHeight="1" spans="1:12">
      <c r="A247" s="38" t="s">
        <v>756</v>
      </c>
      <c r="B247" s="39" t="s">
        <v>757</v>
      </c>
      <c r="C247" s="40" t="s">
        <v>758</v>
      </c>
      <c r="D247" s="40" t="s">
        <v>759</v>
      </c>
      <c r="E247" s="36" t="s">
        <v>57</v>
      </c>
      <c r="F247" s="37"/>
      <c r="G247" s="42">
        <v>446.833209934</v>
      </c>
      <c r="H247" s="41">
        <f t="shared" si="6"/>
        <v>446.83</v>
      </c>
      <c r="I247" s="56">
        <f t="shared" si="7"/>
        <v>0</v>
      </c>
      <c r="J247" s="54">
        <f>ROUND(H247*报价汇总表15!$C$8,2)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ROUND(H248*报价汇总表15!$C$8,2)</f>
        <v>0</v>
      </c>
      <c r="K248" s="56"/>
      <c r="L248" s="53"/>
    </row>
    <row r="249" ht="60" customHeight="1" spans="1:12">
      <c r="A249" s="38" t="s">
        <v>763</v>
      </c>
      <c r="B249" s="39" t="s">
        <v>764</v>
      </c>
      <c r="C249" s="40" t="s">
        <v>765</v>
      </c>
      <c r="D249" s="40" t="s">
        <v>766</v>
      </c>
      <c r="E249" s="36" t="s">
        <v>41</v>
      </c>
      <c r="F249" s="37">
        <v>300</v>
      </c>
      <c r="G249" s="42">
        <v>120.94</v>
      </c>
      <c r="H249" s="41">
        <f t="shared" si="6"/>
        <v>120.94</v>
      </c>
      <c r="I249" s="56">
        <f t="shared" si="7"/>
        <v>36282</v>
      </c>
      <c r="J249" s="57"/>
      <c r="K249" s="56">
        <f>ROUND(F249*J249,0)</f>
        <v>0</v>
      </c>
      <c r="L249" s="53"/>
    </row>
    <row r="250" ht="60" customHeight="1" spans="1:12">
      <c r="A250" s="38" t="s">
        <v>767</v>
      </c>
      <c r="B250" s="39" t="s">
        <v>768</v>
      </c>
      <c r="C250" s="40" t="s">
        <v>769</v>
      </c>
      <c r="D250" s="40" t="s">
        <v>770</v>
      </c>
      <c r="E250" s="36" t="s">
        <v>41</v>
      </c>
      <c r="F250" s="37">
        <v>200</v>
      </c>
      <c r="G250" s="42">
        <v>170.12</v>
      </c>
      <c r="H250" s="41">
        <f t="shared" si="6"/>
        <v>170.12</v>
      </c>
      <c r="I250" s="56">
        <f t="shared" si="7"/>
        <v>34024</v>
      </c>
      <c r="J250" s="57"/>
      <c r="K250" s="56">
        <f>ROUND(F250*J250,0)</f>
        <v>0</v>
      </c>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ROUND(H251*报价汇总表15!$C$8,2)</f>
        <v>0</v>
      </c>
      <c r="K251" s="56"/>
      <c r="L251" s="53"/>
    </row>
    <row r="252" ht="60" customHeight="1" spans="1:12">
      <c r="A252" s="38" t="s">
        <v>774</v>
      </c>
      <c r="B252" s="39" t="s">
        <v>775</v>
      </c>
      <c r="C252" s="40" t="s">
        <v>776</v>
      </c>
      <c r="D252" s="40" t="s">
        <v>777</v>
      </c>
      <c r="E252" s="36" t="s">
        <v>57</v>
      </c>
      <c r="F252" s="37"/>
      <c r="G252" s="42">
        <v>345.39</v>
      </c>
      <c r="H252" s="41">
        <f t="shared" si="6"/>
        <v>345.39</v>
      </c>
      <c r="I252" s="56">
        <f t="shared" si="7"/>
        <v>0</v>
      </c>
      <c r="J252" s="54">
        <f>ROUND(H252*报价汇总表15!$C$8,2)</f>
        <v>0</v>
      </c>
      <c r="K252" s="56"/>
      <c r="L252" s="53"/>
    </row>
    <row r="253" ht="60" customHeight="1" spans="1:12">
      <c r="A253" s="38" t="s">
        <v>778</v>
      </c>
      <c r="B253" s="39" t="s">
        <v>779</v>
      </c>
      <c r="C253" s="40" t="s">
        <v>780</v>
      </c>
      <c r="D253" s="40" t="s">
        <v>777</v>
      </c>
      <c r="E253" s="36" t="s">
        <v>57</v>
      </c>
      <c r="F253" s="37"/>
      <c r="G253" s="42">
        <v>196.38</v>
      </c>
      <c r="H253" s="41">
        <f t="shared" si="6"/>
        <v>196.38</v>
      </c>
      <c r="I253" s="56">
        <f t="shared" si="7"/>
        <v>0</v>
      </c>
      <c r="J253" s="54">
        <f>ROUND(H253*报价汇总表15!$C$8,2)</f>
        <v>0</v>
      </c>
      <c r="K253" s="56"/>
      <c r="L253" s="53"/>
    </row>
    <row r="254" ht="39.95" customHeight="1" spans="1:12">
      <c r="A254" s="38" t="s">
        <v>781</v>
      </c>
      <c r="B254" s="39" t="s">
        <v>782</v>
      </c>
      <c r="C254" s="40" t="s">
        <v>783</v>
      </c>
      <c r="D254" s="40" t="s">
        <v>279</v>
      </c>
      <c r="E254" s="36" t="s">
        <v>57</v>
      </c>
      <c r="F254" s="37"/>
      <c r="G254" s="42">
        <v>94.38</v>
      </c>
      <c r="H254" s="41">
        <f t="shared" si="6"/>
        <v>94.38</v>
      </c>
      <c r="I254" s="56">
        <f t="shared" si="7"/>
        <v>0</v>
      </c>
      <c r="J254" s="54">
        <f>ROUND(H254*报价汇总表15!$C$8,2)</f>
        <v>0</v>
      </c>
      <c r="K254" s="56"/>
      <c r="L254" s="53"/>
    </row>
    <row r="255" ht="39.95" customHeight="1" spans="1:12">
      <c r="A255" s="38" t="s">
        <v>784</v>
      </c>
      <c r="B255" s="39" t="s">
        <v>785</v>
      </c>
      <c r="C255" s="40" t="s">
        <v>786</v>
      </c>
      <c r="D255" s="40" t="s">
        <v>787</v>
      </c>
      <c r="E255" s="36" t="s">
        <v>57</v>
      </c>
      <c r="F255" s="37"/>
      <c r="G255" s="42">
        <v>247.93</v>
      </c>
      <c r="H255" s="41">
        <f t="shared" si="6"/>
        <v>247.93</v>
      </c>
      <c r="I255" s="56">
        <f t="shared" si="7"/>
        <v>0</v>
      </c>
      <c r="J255" s="54">
        <f>ROUND(H255*报价汇总表15!$C$8,2)</f>
        <v>0</v>
      </c>
      <c r="K255" s="56"/>
      <c r="L255" s="53"/>
    </row>
    <row r="256" ht="69.95" customHeight="1" spans="1:12">
      <c r="A256" s="38" t="s">
        <v>788</v>
      </c>
      <c r="B256" s="39" t="s">
        <v>789</v>
      </c>
      <c r="C256" s="40" t="s">
        <v>790</v>
      </c>
      <c r="D256" s="40" t="s">
        <v>791</v>
      </c>
      <c r="E256" s="36" t="s">
        <v>57</v>
      </c>
      <c r="F256" s="37"/>
      <c r="G256" s="42">
        <v>162.6890425983</v>
      </c>
      <c r="H256" s="41">
        <f t="shared" si="6"/>
        <v>162.69</v>
      </c>
      <c r="I256" s="56">
        <f t="shared" si="7"/>
        <v>0</v>
      </c>
      <c r="J256" s="54">
        <f>ROUND(H256*报价汇总表15!$C$8,2)</f>
        <v>0</v>
      </c>
      <c r="K256" s="56"/>
      <c r="L256" s="53" t="s">
        <v>146</v>
      </c>
    </row>
    <row r="257" ht="69.95" customHeight="1" spans="1:12">
      <c r="A257" s="38" t="s">
        <v>792</v>
      </c>
      <c r="B257" s="39" t="s">
        <v>793</v>
      </c>
      <c r="C257" s="40" t="s">
        <v>794</v>
      </c>
      <c r="D257" s="40" t="s">
        <v>791</v>
      </c>
      <c r="E257" s="36" t="s">
        <v>57</v>
      </c>
      <c r="F257" s="37"/>
      <c r="G257" s="42">
        <v>162.732467975865</v>
      </c>
      <c r="H257" s="41">
        <f t="shared" si="6"/>
        <v>162.73</v>
      </c>
      <c r="I257" s="56">
        <f t="shared" si="7"/>
        <v>0</v>
      </c>
      <c r="J257" s="54">
        <f>ROUND(H257*报价汇总表15!$C$8,2)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ROUND(H258*报价汇总表15!$C$8,2)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ROUND(H259*报价汇总表15!$C$8,2)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ROUND(H260*报价汇总表15!$C$8,2)</f>
        <v>0</v>
      </c>
      <c r="K260" s="56"/>
      <c r="L260" s="53" t="s">
        <v>803</v>
      </c>
    </row>
    <row r="261" ht="30" customHeight="1" spans="1:12">
      <c r="A261" s="38" t="s">
        <v>807</v>
      </c>
      <c r="B261" s="39" t="s">
        <v>808</v>
      </c>
      <c r="C261" s="40" t="s">
        <v>809</v>
      </c>
      <c r="D261" s="40" t="s">
        <v>810</v>
      </c>
      <c r="E261" s="36" t="s">
        <v>57</v>
      </c>
      <c r="F261" s="37"/>
      <c r="G261" s="42">
        <v>12.6100007592259</v>
      </c>
      <c r="H261" s="41">
        <f t="shared" si="6"/>
        <v>12.61</v>
      </c>
      <c r="I261" s="56">
        <f t="shared" si="7"/>
        <v>0</v>
      </c>
      <c r="J261" s="54">
        <f>ROUND(H261*报价汇总表15!$C$8,2)</f>
        <v>0</v>
      </c>
      <c r="K261" s="56"/>
      <c r="L261" s="53" t="s">
        <v>614</v>
      </c>
    </row>
    <row r="262" ht="30" customHeight="1" spans="1:12">
      <c r="A262" s="38" t="s">
        <v>811</v>
      </c>
      <c r="B262" s="39" t="s">
        <v>812</v>
      </c>
      <c r="C262" s="40" t="s">
        <v>813</v>
      </c>
      <c r="D262" s="40" t="s">
        <v>810</v>
      </c>
      <c r="E262" s="36" t="s">
        <v>57</v>
      </c>
      <c r="F262" s="37"/>
      <c r="G262" s="42">
        <v>12.60736</v>
      </c>
      <c r="H262" s="41">
        <f t="shared" si="6"/>
        <v>12.61</v>
      </c>
      <c r="I262" s="56">
        <f t="shared" si="7"/>
        <v>0</v>
      </c>
      <c r="J262" s="54">
        <f>ROUND(H262*报价汇总表15!$C$8,2)</f>
        <v>0</v>
      </c>
      <c r="K262" s="56"/>
      <c r="L262" s="53" t="s">
        <v>814</v>
      </c>
    </row>
    <row r="263" ht="69.95" customHeight="1" spans="1:12">
      <c r="A263" s="38" t="s">
        <v>815</v>
      </c>
      <c r="B263" s="39" t="s">
        <v>816</v>
      </c>
      <c r="C263" s="40" t="s">
        <v>817</v>
      </c>
      <c r="D263" s="40" t="s">
        <v>810</v>
      </c>
      <c r="E263" s="36" t="s">
        <v>57</v>
      </c>
      <c r="F263" s="37"/>
      <c r="G263" s="42">
        <v>38.01216</v>
      </c>
      <c r="H263" s="41">
        <f>ROUND(G263,2)</f>
        <v>38.01</v>
      </c>
      <c r="I263" s="56">
        <f t="shared" ref="I263" si="8">ROUND(F263*H263,0)</f>
        <v>0</v>
      </c>
      <c r="J263" s="54">
        <f>ROUND(H263*报价汇总表15!$C$8,2)</f>
        <v>0</v>
      </c>
      <c r="K263" s="56"/>
      <c r="L263" s="53" t="s">
        <v>706</v>
      </c>
    </row>
    <row r="264" s="6" customFormat="1" ht="24" customHeight="1" spans="1:12">
      <c r="A264" s="59"/>
      <c r="B264" s="60" t="s">
        <v>818</v>
      </c>
      <c r="C264" s="61"/>
      <c r="D264" s="61"/>
      <c r="E264" s="62"/>
      <c r="F264" s="63"/>
      <c r="G264" s="62"/>
      <c r="H264" s="62"/>
      <c r="I264" s="64">
        <f>SUM(I5:I263)</f>
        <v>1451969</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17 J21 J24 J50 J63 J71 J78 J105 J110 J111 J117 J120 J127 J138 J146 J153 J159 J168 J177 J181 J194 J199 J205 J220 J229 J230 J231 J237 J238 J239 J9:J10 J11:J12 J13:J14 J15:J16 J18:J20 J22:J23 J25:J36 J37:J39 J40:J45 J46:J47 J48:J49 J51:J52 J53:J54 J55:J57 J58:J59 J60:J62 J64:J70 J72:J77 J79:J89 J90:J91 J92:J93 J94:J95 J96:J104 J106:J107 J108:J109 J112:J116 J118:J119 J121:J126 J128:J131 J132:J133 J134:J137 J139:J140 J141:J142 J143:J145 J147:J152 J154:J158 J160:J163 J164:J165 J166:J167 J169:J170 J171:J172 J173:J176 J178:J180 J182:J193 J195:J198 J200:J204 J206:J219 J221:J228 J232:J236 J240:J248 J249:J250 J251: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J14" sqref="J14"/>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837</v>
      </c>
      <c r="B2" s="70"/>
      <c r="C2" s="70"/>
      <c r="D2" s="70"/>
      <c r="E2" s="70"/>
    </row>
    <row r="3" ht="39.95" customHeight="1" spans="1:5">
      <c r="A3" s="71" t="s">
        <v>7</v>
      </c>
      <c r="B3" s="72" t="s">
        <v>8</v>
      </c>
      <c r="C3" s="73" t="s">
        <v>9</v>
      </c>
      <c r="D3" s="74" t="s">
        <v>10</v>
      </c>
      <c r="E3" s="75" t="s">
        <v>11</v>
      </c>
    </row>
    <row r="4" ht="39.95" customHeight="1" spans="1:5">
      <c r="A4" s="76">
        <v>1</v>
      </c>
      <c r="B4" s="77" t="s">
        <v>12</v>
      </c>
      <c r="C4" s="78">
        <f>'16-益阳'!I264</f>
        <v>1470713</v>
      </c>
      <c r="D4" s="78">
        <f>'16-益阳'!K264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1470713</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32" activePane="bottomLeft" state="frozen"/>
      <selection/>
      <selection pane="bottomLeft" activeCell="J33" sqref="J33"/>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837</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22.49</v>
      </c>
      <c r="H7" s="41">
        <f t="shared" ref="H7:H70" si="0">ROUND(G7,2)</f>
        <v>22.49</v>
      </c>
      <c r="I7" s="56">
        <f t="shared" ref="I7:I70" si="1">ROUND(F7*H7,0)</f>
        <v>0</v>
      </c>
      <c r="J7" s="54">
        <f>ROUND(H7*报价汇总表16!$C$8,2)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ROUND(H8*报价汇总表16!$C$8,2)</f>
        <v>0</v>
      </c>
      <c r="K8" s="56"/>
      <c r="L8" s="53"/>
    </row>
    <row r="9" ht="60" customHeight="1" spans="1:12">
      <c r="A9" s="38" t="s">
        <v>45</v>
      </c>
      <c r="B9" s="39" t="s">
        <v>46</v>
      </c>
      <c r="C9" s="40" t="s">
        <v>47</v>
      </c>
      <c r="D9" s="40" t="s">
        <v>48</v>
      </c>
      <c r="E9" s="36" t="s">
        <v>41</v>
      </c>
      <c r="F9" s="37"/>
      <c r="G9" s="42">
        <v>2.27</v>
      </c>
      <c r="H9" s="41">
        <f t="shared" si="0"/>
        <v>2.27</v>
      </c>
      <c r="I9" s="56">
        <f t="shared" si="1"/>
        <v>0</v>
      </c>
      <c r="J9" s="54">
        <f>ROUND(H9*报价汇总表16!$C$8,2)</f>
        <v>0</v>
      </c>
      <c r="K9" s="56"/>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ROUND(H10*报价汇总表16!$C$8,2)</f>
        <v>0</v>
      </c>
      <c r="K10" s="56"/>
      <c r="L10" s="53"/>
    </row>
    <row r="11" ht="50.1" customHeight="1" spans="1:12">
      <c r="A11" s="38" t="s">
        <v>53</v>
      </c>
      <c r="B11" s="39" t="s">
        <v>54</v>
      </c>
      <c r="C11" s="40" t="s">
        <v>55</v>
      </c>
      <c r="D11" s="40" t="s">
        <v>56</v>
      </c>
      <c r="E11" s="36" t="s">
        <v>57</v>
      </c>
      <c r="F11" s="37">
        <v>2000</v>
      </c>
      <c r="G11" s="42">
        <v>5.38</v>
      </c>
      <c r="H11" s="41">
        <f t="shared" si="0"/>
        <v>5.38</v>
      </c>
      <c r="I11" s="56">
        <f t="shared" si="1"/>
        <v>10760</v>
      </c>
      <c r="J11" s="57"/>
      <c r="K11" s="56">
        <f>ROUND(F11*J11,0)</f>
        <v>0</v>
      </c>
      <c r="L11" s="53"/>
    </row>
    <row r="12" ht="20.1" customHeight="1" spans="1:12">
      <c r="A12" s="38" t="s">
        <v>58</v>
      </c>
      <c r="B12" s="39" t="s">
        <v>59</v>
      </c>
      <c r="C12" s="40" t="s">
        <v>60</v>
      </c>
      <c r="D12" s="40"/>
      <c r="E12" s="36" t="s">
        <v>33</v>
      </c>
      <c r="F12" s="37"/>
      <c r="G12" s="42">
        <v>0</v>
      </c>
      <c r="H12" s="41">
        <f t="shared" si="0"/>
        <v>0</v>
      </c>
      <c r="I12" s="56">
        <f t="shared" si="1"/>
        <v>0</v>
      </c>
      <c r="J12" s="54">
        <f>ROUND(H12*报价汇总表16!$C$8,2)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ROUND(H13*报价汇总表16!$C$8,2)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ROUND(H14*报价汇总表16!$C$8,2)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ROUND(H15*报价汇总表16!$C$8,2)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ROUND(H16*报价汇总表16!$C$8,2)</f>
        <v>0</v>
      </c>
      <c r="K16" s="56"/>
      <c r="L16" s="53"/>
    </row>
    <row r="17" ht="39.95" customHeight="1" spans="1:12">
      <c r="A17" s="38" t="s">
        <v>45</v>
      </c>
      <c r="B17" s="39" t="s">
        <v>75</v>
      </c>
      <c r="C17" s="40" t="s">
        <v>76</v>
      </c>
      <c r="D17" s="40" t="s">
        <v>77</v>
      </c>
      <c r="E17" s="36" t="s">
        <v>41</v>
      </c>
      <c r="F17" s="37">
        <v>500</v>
      </c>
      <c r="G17" s="42">
        <v>23.45</v>
      </c>
      <c r="H17" s="41">
        <f t="shared" si="0"/>
        <v>23.45</v>
      </c>
      <c r="I17" s="56">
        <f t="shared" si="1"/>
        <v>11725</v>
      </c>
      <c r="J17" s="57"/>
      <c r="K17" s="56">
        <f>ROUND(F17*J17,0)</f>
        <v>0</v>
      </c>
      <c r="L17" s="53"/>
    </row>
    <row r="18" ht="39.95" customHeight="1" spans="1:12">
      <c r="A18" s="38" t="s">
        <v>49</v>
      </c>
      <c r="B18" s="39" t="s">
        <v>78</v>
      </c>
      <c r="C18" s="40" t="s">
        <v>79</v>
      </c>
      <c r="D18" s="40" t="s">
        <v>77</v>
      </c>
      <c r="E18" s="36" t="s">
        <v>41</v>
      </c>
      <c r="F18" s="37">
        <v>500</v>
      </c>
      <c r="G18" s="42">
        <v>10.18</v>
      </c>
      <c r="H18" s="41">
        <f t="shared" si="0"/>
        <v>10.18</v>
      </c>
      <c r="I18" s="56">
        <f t="shared" si="1"/>
        <v>5090</v>
      </c>
      <c r="J18" s="57"/>
      <c r="K18" s="56">
        <f>ROUND(F18*J18,0)</f>
        <v>0</v>
      </c>
      <c r="L18" s="53"/>
    </row>
    <row r="19" ht="30" customHeight="1" spans="1:12">
      <c r="A19" s="38" t="s">
        <v>80</v>
      </c>
      <c r="B19" s="39" t="s">
        <v>81</v>
      </c>
      <c r="C19" s="40" t="s">
        <v>82</v>
      </c>
      <c r="D19" s="40" t="s">
        <v>83</v>
      </c>
      <c r="E19" s="36" t="s">
        <v>41</v>
      </c>
      <c r="F19" s="37"/>
      <c r="G19" s="42">
        <v>12.38</v>
      </c>
      <c r="H19" s="41">
        <f t="shared" si="0"/>
        <v>12.38</v>
      </c>
      <c r="I19" s="56">
        <f t="shared" si="1"/>
        <v>0</v>
      </c>
      <c r="J19" s="54">
        <f>ROUND(H19*报价汇总表16!$C$8,2)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ROUND(H20*报价汇总表16!$C$8,2)</f>
        <v>0</v>
      </c>
      <c r="K20" s="56"/>
      <c r="L20" s="53"/>
    </row>
    <row r="21" ht="60" customHeight="1" spans="1:12">
      <c r="A21" s="38" t="s">
        <v>89</v>
      </c>
      <c r="B21" s="39" t="s">
        <v>90</v>
      </c>
      <c r="C21" s="40" t="s">
        <v>91</v>
      </c>
      <c r="D21" s="40" t="s">
        <v>92</v>
      </c>
      <c r="E21" s="36" t="s">
        <v>57</v>
      </c>
      <c r="F21" s="37"/>
      <c r="G21" s="42">
        <v>441</v>
      </c>
      <c r="H21" s="41">
        <f t="shared" si="0"/>
        <v>441</v>
      </c>
      <c r="I21" s="56">
        <f t="shared" si="1"/>
        <v>0</v>
      </c>
      <c r="J21" s="54">
        <f>ROUND(H21*报价汇总表16!$C$8,2)</f>
        <v>0</v>
      </c>
      <c r="K21" s="56"/>
      <c r="L21" s="53"/>
    </row>
    <row r="22" ht="39.95" customHeight="1" spans="1:12">
      <c r="A22" s="38" t="s">
        <v>93</v>
      </c>
      <c r="B22" s="39" t="s">
        <v>94</v>
      </c>
      <c r="C22" s="40" t="s">
        <v>95</v>
      </c>
      <c r="D22" s="40" t="s">
        <v>96</v>
      </c>
      <c r="E22" s="36" t="s">
        <v>57</v>
      </c>
      <c r="F22" s="37"/>
      <c r="G22" s="42">
        <v>237.978453324</v>
      </c>
      <c r="H22" s="41">
        <f t="shared" si="0"/>
        <v>237.98</v>
      </c>
      <c r="I22" s="56">
        <f t="shared" si="1"/>
        <v>0</v>
      </c>
      <c r="J22" s="54">
        <f>ROUND(H22*报价汇总表16!$C$8,2)</f>
        <v>0</v>
      </c>
      <c r="K22" s="56"/>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ROUND(H23*报价汇总表16!$C$8,2)</f>
        <v>0</v>
      </c>
      <c r="K23" s="56"/>
      <c r="L23" s="53"/>
    </row>
    <row r="24" ht="30" customHeight="1" spans="1:12">
      <c r="A24" s="38" t="s">
        <v>102</v>
      </c>
      <c r="B24" s="39" t="s">
        <v>103</v>
      </c>
      <c r="C24" s="40" t="s">
        <v>104</v>
      </c>
      <c r="D24" s="40" t="s">
        <v>105</v>
      </c>
      <c r="E24" s="36" t="s">
        <v>57</v>
      </c>
      <c r="F24" s="37"/>
      <c r="G24" s="42">
        <v>81.0782628834</v>
      </c>
      <c r="H24" s="41">
        <f t="shared" si="0"/>
        <v>81.08</v>
      </c>
      <c r="I24" s="56">
        <f t="shared" si="1"/>
        <v>0</v>
      </c>
      <c r="J24" s="54">
        <f>ROUND(H24*报价汇总表16!$C$8,2)</f>
        <v>0</v>
      </c>
      <c r="K24" s="56"/>
      <c r="L24" s="53" t="s">
        <v>106</v>
      </c>
    </row>
    <row r="25" ht="20.1" customHeight="1" spans="1:12">
      <c r="A25" s="38" t="s">
        <v>107</v>
      </c>
      <c r="B25" s="39" t="s">
        <v>108</v>
      </c>
      <c r="C25" s="40" t="s">
        <v>109</v>
      </c>
      <c r="D25" s="40" t="s">
        <v>109</v>
      </c>
      <c r="E25" s="36" t="s">
        <v>57</v>
      </c>
      <c r="F25" s="37"/>
      <c r="G25" s="42">
        <v>358.55</v>
      </c>
      <c r="H25" s="41">
        <f t="shared" si="0"/>
        <v>358.55</v>
      </c>
      <c r="I25" s="56">
        <f t="shared" si="1"/>
        <v>0</v>
      </c>
      <c r="J25" s="54">
        <f>ROUND(H25*报价汇总表16!$C$8,2)</f>
        <v>0</v>
      </c>
      <c r="K25" s="56"/>
      <c r="L25" s="53"/>
    </row>
    <row r="26" ht="30" customHeight="1" spans="1:12">
      <c r="A26" s="38" t="s">
        <v>110</v>
      </c>
      <c r="B26" s="39" t="s">
        <v>111</v>
      </c>
      <c r="C26" s="40" t="s">
        <v>112</v>
      </c>
      <c r="D26" s="40" t="s">
        <v>105</v>
      </c>
      <c r="E26" s="36" t="s">
        <v>57</v>
      </c>
      <c r="F26" s="37"/>
      <c r="G26" s="42">
        <v>81.07936384</v>
      </c>
      <c r="H26" s="41">
        <f t="shared" si="0"/>
        <v>81.08</v>
      </c>
      <c r="I26" s="56">
        <f t="shared" si="1"/>
        <v>0</v>
      </c>
      <c r="J26" s="54">
        <f>ROUND(H26*报价汇总表16!$C$8,2)</f>
        <v>0</v>
      </c>
      <c r="K26" s="56"/>
      <c r="L26" s="53" t="s">
        <v>113</v>
      </c>
    </row>
    <row r="27" ht="30" customHeight="1" spans="1:12">
      <c r="A27" s="38" t="s">
        <v>114</v>
      </c>
      <c r="B27" s="39" t="s">
        <v>115</v>
      </c>
      <c r="C27" s="40" t="s">
        <v>116</v>
      </c>
      <c r="D27" s="40" t="s">
        <v>105</v>
      </c>
      <c r="E27" s="36" t="s">
        <v>57</v>
      </c>
      <c r="F27" s="37"/>
      <c r="G27" s="42">
        <v>81.07850874</v>
      </c>
      <c r="H27" s="41">
        <f t="shared" si="0"/>
        <v>81.08</v>
      </c>
      <c r="I27" s="56">
        <f t="shared" si="1"/>
        <v>0</v>
      </c>
      <c r="J27" s="54">
        <f>ROUND(H27*报价汇总表16!$C$8,2)</f>
        <v>0</v>
      </c>
      <c r="K27" s="56"/>
      <c r="L27" s="53" t="s">
        <v>117</v>
      </c>
    </row>
    <row r="28" ht="30" customHeight="1" spans="1:12">
      <c r="A28" s="38" t="s">
        <v>118</v>
      </c>
      <c r="B28" s="39" t="s">
        <v>119</v>
      </c>
      <c r="C28" s="40" t="s">
        <v>120</v>
      </c>
      <c r="D28" s="40" t="s">
        <v>105</v>
      </c>
      <c r="E28" s="36" t="s">
        <v>57</v>
      </c>
      <c r="F28" s="37"/>
      <c r="G28" s="42">
        <v>81.0796821556</v>
      </c>
      <c r="H28" s="41">
        <f t="shared" si="0"/>
        <v>81.08</v>
      </c>
      <c r="I28" s="56">
        <f t="shared" si="1"/>
        <v>0</v>
      </c>
      <c r="J28" s="54">
        <f>ROUND(H28*报价汇总表16!$C$8,2)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ROUND(H29*报价汇总表16!$C$8,2)</f>
        <v>0</v>
      </c>
      <c r="K29" s="56"/>
      <c r="L29" s="53"/>
    </row>
    <row r="30" ht="39.95" customHeight="1" spans="1:12">
      <c r="A30" s="38" t="s">
        <v>125</v>
      </c>
      <c r="B30" s="39" t="s">
        <v>126</v>
      </c>
      <c r="C30" s="40" t="s">
        <v>127</v>
      </c>
      <c r="D30" s="40" t="s">
        <v>128</v>
      </c>
      <c r="E30" s="36" t="s">
        <v>57</v>
      </c>
      <c r="F30" s="37"/>
      <c r="G30" s="42">
        <v>343.74</v>
      </c>
      <c r="H30" s="41">
        <f t="shared" si="0"/>
        <v>343.74</v>
      </c>
      <c r="I30" s="56">
        <f t="shared" si="1"/>
        <v>0</v>
      </c>
      <c r="J30" s="54">
        <f>ROUND(H30*报价汇总表16!$C$8,2)</f>
        <v>0</v>
      </c>
      <c r="K30" s="56"/>
      <c r="L30" s="53"/>
    </row>
    <row r="31" ht="39.95" customHeight="1" spans="1:12">
      <c r="A31" s="38" t="s">
        <v>129</v>
      </c>
      <c r="B31" s="39" t="s">
        <v>130</v>
      </c>
      <c r="C31" s="40" t="s">
        <v>131</v>
      </c>
      <c r="D31" s="40" t="s">
        <v>128</v>
      </c>
      <c r="E31" s="36" t="s">
        <v>57</v>
      </c>
      <c r="F31" s="37"/>
      <c r="G31" s="42">
        <v>321.19</v>
      </c>
      <c r="H31" s="41">
        <f t="shared" si="0"/>
        <v>321.19</v>
      </c>
      <c r="I31" s="56">
        <f t="shared" si="1"/>
        <v>0</v>
      </c>
      <c r="J31" s="54">
        <f>ROUND(H31*报价汇总表16!$C$8,2)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ROUND(H32*报价汇总表16!$C$8,2)</f>
        <v>0</v>
      </c>
      <c r="K32" s="56"/>
      <c r="L32" s="53"/>
    </row>
    <row r="33" ht="30" customHeight="1" spans="1:12">
      <c r="A33" s="38" t="s">
        <v>135</v>
      </c>
      <c r="B33" s="39" t="s">
        <v>136</v>
      </c>
      <c r="C33" s="40" t="s">
        <v>137</v>
      </c>
      <c r="D33" s="40" t="s">
        <v>138</v>
      </c>
      <c r="E33" s="36" t="s">
        <v>57</v>
      </c>
      <c r="F33" s="37">
        <v>100</v>
      </c>
      <c r="G33" s="42">
        <v>132.96</v>
      </c>
      <c r="H33" s="41">
        <f t="shared" si="0"/>
        <v>132.96</v>
      </c>
      <c r="I33" s="56">
        <f t="shared" si="1"/>
        <v>13296</v>
      </c>
      <c r="J33" s="57"/>
      <c r="K33" s="56">
        <f>ROUND(F33*J33,0)</f>
        <v>0</v>
      </c>
      <c r="L33" s="53"/>
    </row>
    <row r="34" ht="30" customHeight="1" spans="1:12">
      <c r="A34" s="38" t="s">
        <v>139</v>
      </c>
      <c r="B34" s="39" t="s">
        <v>140</v>
      </c>
      <c r="C34" s="40" t="s">
        <v>141</v>
      </c>
      <c r="D34" s="40" t="s">
        <v>138</v>
      </c>
      <c r="E34" s="36" t="s">
        <v>57</v>
      </c>
      <c r="F34" s="37">
        <v>100</v>
      </c>
      <c r="G34" s="42">
        <v>158.69</v>
      </c>
      <c r="H34" s="41">
        <f t="shared" si="0"/>
        <v>158.69</v>
      </c>
      <c r="I34" s="56">
        <f t="shared" si="1"/>
        <v>15869</v>
      </c>
      <c r="J34" s="57"/>
      <c r="K34" s="56">
        <f>ROUND(F34*J34,0)</f>
        <v>0</v>
      </c>
      <c r="L34" s="53"/>
    </row>
    <row r="35" ht="39.95" customHeight="1" spans="1:12">
      <c r="A35" s="38" t="s">
        <v>142</v>
      </c>
      <c r="B35" s="39" t="s">
        <v>143</v>
      </c>
      <c r="C35" s="40" t="s">
        <v>144</v>
      </c>
      <c r="D35" s="40" t="s">
        <v>145</v>
      </c>
      <c r="E35" s="36" t="s">
        <v>57</v>
      </c>
      <c r="F35" s="37"/>
      <c r="G35" s="42">
        <v>190.0117837042</v>
      </c>
      <c r="H35" s="41">
        <f t="shared" si="0"/>
        <v>190.01</v>
      </c>
      <c r="I35" s="56">
        <f t="shared" si="1"/>
        <v>0</v>
      </c>
      <c r="J35" s="54">
        <f>ROUND(H35*报价汇总表16!$C$8,2)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ROUND(H36*报价汇总表16!$C$8,2)</f>
        <v>0</v>
      </c>
      <c r="K36" s="56"/>
      <c r="L36" s="53"/>
    </row>
    <row r="37" ht="39.95" customHeight="1" spans="1:12">
      <c r="A37" s="38" t="s">
        <v>150</v>
      </c>
      <c r="B37" s="39" t="s">
        <v>151</v>
      </c>
      <c r="C37" s="40" t="s">
        <v>152</v>
      </c>
      <c r="D37" s="40" t="s">
        <v>153</v>
      </c>
      <c r="E37" s="36" t="s">
        <v>57</v>
      </c>
      <c r="F37" s="37">
        <v>50</v>
      </c>
      <c r="G37" s="42">
        <v>223.52</v>
      </c>
      <c r="H37" s="41">
        <f t="shared" si="0"/>
        <v>223.52</v>
      </c>
      <c r="I37" s="56">
        <f t="shared" si="1"/>
        <v>11176</v>
      </c>
      <c r="J37" s="57"/>
      <c r="K37" s="56">
        <f>ROUND(F37*J37,0)</f>
        <v>0</v>
      </c>
      <c r="L37" s="53"/>
    </row>
    <row r="38" ht="39.95" customHeight="1" spans="1:12">
      <c r="A38" s="38" t="s">
        <v>154</v>
      </c>
      <c r="B38" s="39" t="s">
        <v>155</v>
      </c>
      <c r="C38" s="40" t="s">
        <v>156</v>
      </c>
      <c r="D38" s="40" t="s">
        <v>153</v>
      </c>
      <c r="E38" s="36" t="s">
        <v>57</v>
      </c>
      <c r="F38" s="37">
        <v>50</v>
      </c>
      <c r="G38" s="42">
        <v>155.66</v>
      </c>
      <c r="H38" s="41">
        <f t="shared" si="0"/>
        <v>155.66</v>
      </c>
      <c r="I38" s="56">
        <f t="shared" si="1"/>
        <v>7783</v>
      </c>
      <c r="J38" s="57"/>
      <c r="K38" s="56">
        <f>ROUND(F38*J38,0)</f>
        <v>0</v>
      </c>
      <c r="L38" s="53"/>
    </row>
    <row r="39" ht="39.95" customHeight="1" spans="1:12">
      <c r="A39" s="38" t="s">
        <v>157</v>
      </c>
      <c r="B39" s="39" t="s">
        <v>158</v>
      </c>
      <c r="C39" s="40" t="s">
        <v>159</v>
      </c>
      <c r="D39" s="40" t="s">
        <v>153</v>
      </c>
      <c r="E39" s="36" t="s">
        <v>57</v>
      </c>
      <c r="F39" s="37">
        <v>80</v>
      </c>
      <c r="G39" s="42">
        <v>67.03</v>
      </c>
      <c r="H39" s="41">
        <f t="shared" si="0"/>
        <v>67.03</v>
      </c>
      <c r="I39" s="56">
        <f t="shared" si="1"/>
        <v>5362</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ROUND(H40*报价汇总表16!$C$8,2)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ROUND(H41*报价汇总表16!$C$8,2)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ROUND(H42*报价汇总表16!$C$8,2)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ROUND(H43*报价汇总表16!$C$8,2)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ROUND(H44*报价汇总表16!$C$8,2)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ROUND(H45*报价汇总表16!$C$8,2)</f>
        <v>0</v>
      </c>
      <c r="K45" s="56"/>
      <c r="L45" s="53"/>
    </row>
    <row r="46" ht="69.95" customHeight="1" spans="1:12">
      <c r="A46" s="38" t="s">
        <v>61</v>
      </c>
      <c r="B46" s="39" t="s">
        <v>180</v>
      </c>
      <c r="C46" s="40" t="s">
        <v>181</v>
      </c>
      <c r="D46" s="40" t="s">
        <v>182</v>
      </c>
      <c r="E46" s="36" t="s">
        <v>57</v>
      </c>
      <c r="F46" s="37">
        <v>500</v>
      </c>
      <c r="G46" s="42">
        <v>21.64</v>
      </c>
      <c r="H46" s="41">
        <f t="shared" si="0"/>
        <v>21.64</v>
      </c>
      <c r="I46" s="56">
        <f t="shared" si="1"/>
        <v>10820</v>
      </c>
      <c r="J46" s="57"/>
      <c r="K46" s="56">
        <f>ROUND(F46*J46,0)</f>
        <v>0</v>
      </c>
      <c r="L46" s="53"/>
    </row>
    <row r="47" ht="69.95" customHeight="1" spans="1:12">
      <c r="A47" s="38" t="s">
        <v>66</v>
      </c>
      <c r="B47" s="39" t="s">
        <v>183</v>
      </c>
      <c r="C47" s="40" t="s">
        <v>184</v>
      </c>
      <c r="D47" s="40" t="s">
        <v>182</v>
      </c>
      <c r="E47" s="36" t="s">
        <v>57</v>
      </c>
      <c r="F47" s="37">
        <v>5000</v>
      </c>
      <c r="G47" s="42">
        <v>7.09</v>
      </c>
      <c r="H47" s="41">
        <f t="shared" si="0"/>
        <v>7.09</v>
      </c>
      <c r="I47" s="56">
        <f t="shared" si="1"/>
        <v>35450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ROUND(H48*报价汇总表16!$C$8,2)</f>
        <v>0</v>
      </c>
      <c r="K48" s="56"/>
      <c r="L48" s="53"/>
    </row>
    <row r="49" ht="80.1" customHeight="1" spans="1:12">
      <c r="A49" s="38" t="s">
        <v>61</v>
      </c>
      <c r="B49" s="39" t="s">
        <v>187</v>
      </c>
      <c r="C49" s="40" t="s">
        <v>181</v>
      </c>
      <c r="D49" s="40" t="s">
        <v>188</v>
      </c>
      <c r="E49" s="36" t="s">
        <v>57</v>
      </c>
      <c r="F49" s="37"/>
      <c r="G49" s="42">
        <v>31.2</v>
      </c>
      <c r="H49" s="41">
        <f t="shared" si="0"/>
        <v>31.2</v>
      </c>
      <c r="I49" s="56">
        <f t="shared" si="1"/>
        <v>0</v>
      </c>
      <c r="J49" s="54">
        <f>ROUND(H49*报价汇总表16!$C$8,2)</f>
        <v>0</v>
      </c>
      <c r="K49" s="56"/>
      <c r="L49" s="53"/>
    </row>
    <row r="50" ht="80.1" customHeight="1" spans="1:12">
      <c r="A50" s="38" t="s">
        <v>66</v>
      </c>
      <c r="B50" s="39" t="s">
        <v>189</v>
      </c>
      <c r="C50" s="40" t="s">
        <v>184</v>
      </c>
      <c r="D50" s="40" t="s">
        <v>188</v>
      </c>
      <c r="E50" s="36" t="s">
        <v>57</v>
      </c>
      <c r="F50" s="37">
        <v>2000</v>
      </c>
      <c r="G50" s="42">
        <v>18.65</v>
      </c>
      <c r="H50" s="41">
        <f t="shared" si="0"/>
        <v>18.65</v>
      </c>
      <c r="I50" s="56">
        <f t="shared" si="1"/>
        <v>37300</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ROUND(H51*报价汇总表16!$C$8,2)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ROUND(H52*报价汇总表16!$C$8,2)</f>
        <v>0</v>
      </c>
      <c r="K52" s="56"/>
      <c r="L52" s="53"/>
    </row>
    <row r="53" ht="30" customHeight="1" spans="1:12">
      <c r="A53" s="38" t="s">
        <v>45</v>
      </c>
      <c r="B53" s="39" t="s">
        <v>197</v>
      </c>
      <c r="C53" s="40" t="s">
        <v>198</v>
      </c>
      <c r="D53" s="40" t="s">
        <v>199</v>
      </c>
      <c r="E53" s="36" t="s">
        <v>200</v>
      </c>
      <c r="F53" s="37">
        <v>100000</v>
      </c>
      <c r="G53" s="42">
        <v>0.98</v>
      </c>
      <c r="H53" s="41">
        <f t="shared" si="0"/>
        <v>0.98</v>
      </c>
      <c r="I53" s="56">
        <f t="shared" si="1"/>
        <v>98000</v>
      </c>
      <c r="J53" s="57"/>
      <c r="K53" s="56">
        <f>ROUND(F53*J53,0)</f>
        <v>0</v>
      </c>
      <c r="L53" s="53"/>
    </row>
    <row r="54" ht="30" customHeight="1" spans="1:12">
      <c r="A54" s="38" t="s">
        <v>49</v>
      </c>
      <c r="B54" s="39" t="s">
        <v>201</v>
      </c>
      <c r="C54" s="40" t="s">
        <v>202</v>
      </c>
      <c r="D54" s="40" t="s">
        <v>199</v>
      </c>
      <c r="E54" s="36" t="s">
        <v>200</v>
      </c>
      <c r="F54" s="37">
        <v>2000</v>
      </c>
      <c r="G54" s="42">
        <v>1.37</v>
      </c>
      <c r="H54" s="41">
        <f t="shared" si="0"/>
        <v>1.37</v>
      </c>
      <c r="I54" s="56">
        <f t="shared" si="1"/>
        <v>2740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ROUND(H55*报价汇总表16!$C$8,2)</f>
        <v>0</v>
      </c>
      <c r="K55" s="56"/>
      <c r="L55" s="53"/>
    </row>
    <row r="56" ht="20.1" customHeight="1" spans="1:12">
      <c r="A56" s="38" t="s">
        <v>207</v>
      </c>
      <c r="B56" s="39" t="s">
        <v>208</v>
      </c>
      <c r="C56" s="40" t="s">
        <v>209</v>
      </c>
      <c r="D56" s="40" t="s">
        <v>210</v>
      </c>
      <c r="E56" s="36" t="s">
        <v>57</v>
      </c>
      <c r="F56" s="37"/>
      <c r="G56" s="42">
        <v>3.7</v>
      </c>
      <c r="H56" s="41">
        <f t="shared" si="0"/>
        <v>3.7</v>
      </c>
      <c r="I56" s="56">
        <f t="shared" si="1"/>
        <v>0</v>
      </c>
      <c r="J56" s="54">
        <f>ROUND(H56*报价汇总表16!$C$8,2)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ROUND(H57*报价汇总表16!$C$8,2)</f>
        <v>0</v>
      </c>
      <c r="K57" s="56"/>
      <c r="L57" s="53"/>
    </row>
    <row r="58" ht="60" customHeight="1" spans="1:12">
      <c r="A58" s="38" t="s">
        <v>214</v>
      </c>
      <c r="B58" s="39" t="s">
        <v>215</v>
      </c>
      <c r="C58" s="40" t="s">
        <v>216</v>
      </c>
      <c r="D58" s="40" t="s">
        <v>217</v>
      </c>
      <c r="E58" s="36" t="s">
        <v>57</v>
      </c>
      <c r="F58" s="37">
        <v>1000</v>
      </c>
      <c r="G58" s="42">
        <v>7.57</v>
      </c>
      <c r="H58" s="41">
        <f t="shared" si="0"/>
        <v>7.57</v>
      </c>
      <c r="I58" s="56">
        <f t="shared" si="1"/>
        <v>7570</v>
      </c>
      <c r="J58" s="57"/>
      <c r="K58" s="56">
        <f>ROUND(F58*J58,0)</f>
        <v>0</v>
      </c>
      <c r="L58" s="53"/>
    </row>
    <row r="59" ht="69.95" customHeight="1" spans="1:12">
      <c r="A59" s="38" t="s">
        <v>218</v>
      </c>
      <c r="B59" s="39" t="s">
        <v>219</v>
      </c>
      <c r="C59" s="40" t="s">
        <v>220</v>
      </c>
      <c r="D59" s="40" t="s">
        <v>221</v>
      </c>
      <c r="E59" s="36" t="s">
        <v>57</v>
      </c>
      <c r="F59" s="37">
        <v>500</v>
      </c>
      <c r="G59" s="42">
        <v>8.75</v>
      </c>
      <c r="H59" s="41">
        <f t="shared" si="0"/>
        <v>8.75</v>
      </c>
      <c r="I59" s="56">
        <f t="shared" si="1"/>
        <v>4375</v>
      </c>
      <c r="J59" s="57"/>
      <c r="K59" s="56">
        <f>ROUND(F59*J59,0)</f>
        <v>0</v>
      </c>
      <c r="L59" s="53"/>
    </row>
    <row r="60" ht="69.95" customHeight="1" spans="1:12">
      <c r="A60" s="38" t="s">
        <v>222</v>
      </c>
      <c r="B60" s="39" t="s">
        <v>223</v>
      </c>
      <c r="C60" s="40" t="s">
        <v>224</v>
      </c>
      <c r="D60" s="40" t="s">
        <v>225</v>
      </c>
      <c r="E60" s="36" t="s">
        <v>57</v>
      </c>
      <c r="F60" s="37">
        <v>200</v>
      </c>
      <c r="G60" s="42">
        <v>8.16</v>
      </c>
      <c r="H60" s="41">
        <f t="shared" si="0"/>
        <v>8.16</v>
      </c>
      <c r="I60" s="56">
        <f t="shared" si="1"/>
        <v>1632</v>
      </c>
      <c r="J60" s="57"/>
      <c r="K60" s="56">
        <f>ROUND(F60*J60,0)</f>
        <v>0</v>
      </c>
      <c r="L60" s="53"/>
    </row>
    <row r="61" ht="39.95" customHeight="1" spans="1:12">
      <c r="A61" s="38" t="s">
        <v>226</v>
      </c>
      <c r="B61" s="39" t="s">
        <v>227</v>
      </c>
      <c r="C61" s="40" t="s">
        <v>228</v>
      </c>
      <c r="D61" s="40" t="s">
        <v>229</v>
      </c>
      <c r="E61" s="36" t="s">
        <v>57</v>
      </c>
      <c r="F61" s="37"/>
      <c r="G61" s="42">
        <v>328.62</v>
      </c>
      <c r="H61" s="41">
        <f t="shared" si="0"/>
        <v>328.62</v>
      </c>
      <c r="I61" s="56">
        <f t="shared" si="1"/>
        <v>0</v>
      </c>
      <c r="J61" s="54">
        <f>ROUND(H61*报价汇总表16!$C$8,2)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ROUND(H62*报价汇总表16!$C$8,2)</f>
        <v>0</v>
      </c>
      <c r="K62" s="56"/>
      <c r="L62" s="53"/>
    </row>
    <row r="63" ht="39.95" customHeight="1" spans="1:12">
      <c r="A63" s="38" t="s">
        <v>234</v>
      </c>
      <c r="B63" s="39" t="s">
        <v>235</v>
      </c>
      <c r="C63" s="40" t="s">
        <v>236</v>
      </c>
      <c r="D63" s="40" t="s">
        <v>233</v>
      </c>
      <c r="E63" s="36" t="s">
        <v>57</v>
      </c>
      <c r="F63" s="37">
        <v>100</v>
      </c>
      <c r="G63" s="42">
        <v>76.6</v>
      </c>
      <c r="H63" s="41">
        <f t="shared" si="0"/>
        <v>76.6</v>
      </c>
      <c r="I63" s="56">
        <f t="shared" si="1"/>
        <v>7660</v>
      </c>
      <c r="J63" s="57"/>
      <c r="K63" s="56">
        <f>ROUND(F63*J63,0)</f>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ROUND(H64*报价汇总表16!$C$8,2)</f>
        <v>0</v>
      </c>
      <c r="K64" s="56"/>
      <c r="L64" s="53"/>
    </row>
    <row r="65" ht="30" customHeight="1" spans="1:12">
      <c r="A65" s="38" t="s">
        <v>240</v>
      </c>
      <c r="B65" s="39" t="s">
        <v>241</v>
      </c>
      <c r="C65" s="40" t="s">
        <v>242</v>
      </c>
      <c r="D65" s="40" t="s">
        <v>243</v>
      </c>
      <c r="E65" s="36" t="s">
        <v>57</v>
      </c>
      <c r="F65" s="37"/>
      <c r="G65" s="42">
        <v>98.4</v>
      </c>
      <c r="H65" s="41">
        <f t="shared" si="0"/>
        <v>98.4</v>
      </c>
      <c r="I65" s="56">
        <f t="shared" si="1"/>
        <v>0</v>
      </c>
      <c r="J65" s="54">
        <f>ROUND(H65*报价汇总表16!$C$8,2)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ROUND(H66*报价汇总表16!$C$8,2)</f>
        <v>0</v>
      </c>
      <c r="K66" s="56"/>
      <c r="L66" s="53"/>
    </row>
    <row r="67" ht="30" customHeight="1" spans="1:12">
      <c r="A67" s="38" t="s">
        <v>248</v>
      </c>
      <c r="B67" s="39" t="s">
        <v>249</v>
      </c>
      <c r="C67" s="40" t="s">
        <v>250</v>
      </c>
      <c r="D67" s="40" t="s">
        <v>247</v>
      </c>
      <c r="E67" s="36" t="s">
        <v>57</v>
      </c>
      <c r="F67" s="37"/>
      <c r="G67" s="42">
        <v>61.86</v>
      </c>
      <c r="H67" s="41">
        <f t="shared" si="0"/>
        <v>61.86</v>
      </c>
      <c r="I67" s="56">
        <f t="shared" si="1"/>
        <v>0</v>
      </c>
      <c r="J67" s="54">
        <f>ROUND(H67*报价汇总表16!$C$8,2)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ROUND(H68*报价汇总表16!$C$8,2)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ROUND(H69*报价汇总表16!$C$8,2)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ROUND(H70*报价汇总表16!$C$8,2)</f>
        <v>0</v>
      </c>
      <c r="K70" s="56"/>
      <c r="L70" s="53"/>
    </row>
    <row r="71" ht="20.1" customHeight="1" spans="1:12">
      <c r="A71" s="38" t="s">
        <v>260</v>
      </c>
      <c r="B71" s="39" t="s">
        <v>261</v>
      </c>
      <c r="C71" s="40" t="s">
        <v>262</v>
      </c>
      <c r="D71" s="40" t="s">
        <v>263</v>
      </c>
      <c r="E71" s="36" t="s">
        <v>57</v>
      </c>
      <c r="F71" s="37"/>
      <c r="G71" s="42">
        <v>158.98</v>
      </c>
      <c r="H71" s="41">
        <f t="shared" ref="H71:H134" si="2">ROUND(G71,2)</f>
        <v>158.98</v>
      </c>
      <c r="I71" s="56">
        <f t="shared" ref="I71:I134" si="3">ROUND(F71*H71,0)</f>
        <v>0</v>
      </c>
      <c r="J71" s="54">
        <f>ROUND(H71*报价汇总表16!$C$8,2)</f>
        <v>0</v>
      </c>
      <c r="K71" s="56"/>
      <c r="L71" s="53"/>
    </row>
    <row r="72" ht="30" customHeight="1" spans="1:12">
      <c r="A72" s="38" t="s">
        <v>264</v>
      </c>
      <c r="B72" s="39" t="s">
        <v>265</v>
      </c>
      <c r="C72" s="40" t="s">
        <v>266</v>
      </c>
      <c r="D72" s="40" t="s">
        <v>263</v>
      </c>
      <c r="E72" s="36" t="s">
        <v>57</v>
      </c>
      <c r="F72" s="37"/>
      <c r="G72" s="42">
        <v>150.17</v>
      </c>
      <c r="H72" s="41">
        <f t="shared" si="2"/>
        <v>150.17</v>
      </c>
      <c r="I72" s="56">
        <f t="shared" si="3"/>
        <v>0</v>
      </c>
      <c r="J72" s="54">
        <f>ROUND(H72*报价汇总表16!$C$8,2)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ROUND(H73*报价汇总表16!$C$8,2)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ROUND(H74*报价汇总表16!$C$8,2)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ROUND(H75*报价汇总表16!$C$8,2)</f>
        <v>0</v>
      </c>
      <c r="K75" s="56"/>
      <c r="L75" s="53"/>
    </row>
    <row r="76" ht="39.95" customHeight="1" spans="1:12">
      <c r="A76" s="38" t="s">
        <v>45</v>
      </c>
      <c r="B76" s="39" t="s">
        <v>277</v>
      </c>
      <c r="C76" s="40" t="s">
        <v>278</v>
      </c>
      <c r="D76" s="40" t="s">
        <v>279</v>
      </c>
      <c r="E76" s="36" t="s">
        <v>57</v>
      </c>
      <c r="F76" s="37"/>
      <c r="G76" s="42">
        <v>149.64</v>
      </c>
      <c r="H76" s="41">
        <f t="shared" si="2"/>
        <v>149.64</v>
      </c>
      <c r="I76" s="56">
        <f t="shared" si="3"/>
        <v>0</v>
      </c>
      <c r="J76" s="54">
        <f>ROUND(H76*报价汇总表16!$C$8,2)</f>
        <v>0</v>
      </c>
      <c r="K76" s="56"/>
      <c r="L76" s="53"/>
    </row>
    <row r="77" ht="30" customHeight="1" spans="1:12">
      <c r="A77" s="38" t="s">
        <v>49</v>
      </c>
      <c r="B77" s="39" t="s">
        <v>280</v>
      </c>
      <c r="C77" s="40" t="s">
        <v>281</v>
      </c>
      <c r="D77" s="40" t="s">
        <v>282</v>
      </c>
      <c r="E77" s="36" t="s">
        <v>57</v>
      </c>
      <c r="F77" s="37"/>
      <c r="G77" s="42">
        <v>228.4</v>
      </c>
      <c r="H77" s="41">
        <f t="shared" si="2"/>
        <v>228.4</v>
      </c>
      <c r="I77" s="56">
        <f t="shared" si="3"/>
        <v>0</v>
      </c>
      <c r="J77" s="54">
        <f>ROUND(H77*报价汇总表16!$C$8,2)</f>
        <v>0</v>
      </c>
      <c r="K77" s="56"/>
      <c r="L77" s="53"/>
    </row>
    <row r="78" ht="30" customHeight="1" spans="1:12">
      <c r="A78" s="38" t="s">
        <v>190</v>
      </c>
      <c r="B78" s="39" t="s">
        <v>283</v>
      </c>
      <c r="C78" s="40" t="s">
        <v>284</v>
      </c>
      <c r="D78" s="40" t="s">
        <v>282</v>
      </c>
      <c r="E78" s="36" t="s">
        <v>57</v>
      </c>
      <c r="F78" s="37">
        <v>3</v>
      </c>
      <c r="G78" s="42">
        <v>155.85</v>
      </c>
      <c r="H78" s="41">
        <f t="shared" si="2"/>
        <v>155.85</v>
      </c>
      <c r="I78" s="56">
        <f t="shared" si="3"/>
        <v>468</v>
      </c>
      <c r="J78" s="57"/>
      <c r="K78" s="56">
        <f>ROUND(F78*J78,0)</f>
        <v>0</v>
      </c>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ROUND(H79*报价汇总表16!$C$8,2)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ROUND(H80*报价汇总表16!$C$8,2)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ROUND(H81*报价汇总表16!$C$8,2)</f>
        <v>0</v>
      </c>
      <c r="K81" s="56"/>
      <c r="L81" s="53"/>
    </row>
    <row r="82" ht="30" customHeight="1" spans="1:12">
      <c r="A82" s="38" t="s">
        <v>45</v>
      </c>
      <c r="B82" s="39" t="s">
        <v>296</v>
      </c>
      <c r="C82" s="40" t="s">
        <v>297</v>
      </c>
      <c r="D82" s="40" t="s">
        <v>298</v>
      </c>
      <c r="E82" s="36" t="s">
        <v>299</v>
      </c>
      <c r="F82" s="37"/>
      <c r="G82" s="42">
        <v>470.6</v>
      </c>
      <c r="H82" s="41">
        <f t="shared" si="2"/>
        <v>470.6</v>
      </c>
      <c r="I82" s="56">
        <f t="shared" si="3"/>
        <v>0</v>
      </c>
      <c r="J82" s="54">
        <f>ROUND(H82*报价汇总表16!$C$8,2)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ROUND(H83*报价汇总表16!$C$8,2)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ROUND(H84*报价汇总表16!$C$8,2)</f>
        <v>0</v>
      </c>
      <c r="K84" s="56"/>
      <c r="L84" s="53"/>
    </row>
    <row r="85" ht="30" customHeight="1" spans="1:12">
      <c r="A85" s="38" t="s">
        <v>304</v>
      </c>
      <c r="B85" s="39" t="s">
        <v>305</v>
      </c>
      <c r="C85" s="40" t="s">
        <v>306</v>
      </c>
      <c r="D85" s="40" t="s">
        <v>298</v>
      </c>
      <c r="E85" s="36" t="s">
        <v>299</v>
      </c>
      <c r="F85" s="37"/>
      <c r="G85" s="42">
        <v>422.8</v>
      </c>
      <c r="H85" s="41">
        <f t="shared" si="2"/>
        <v>422.8</v>
      </c>
      <c r="I85" s="56">
        <f t="shared" si="3"/>
        <v>0</v>
      </c>
      <c r="J85" s="54">
        <f>ROUND(H85*报价汇总表16!$C$8,2)</f>
        <v>0</v>
      </c>
      <c r="K85" s="56"/>
      <c r="L85" s="53"/>
    </row>
    <row r="86" ht="30" customHeight="1" spans="1:12">
      <c r="A86" s="38" t="s">
        <v>307</v>
      </c>
      <c r="B86" s="39" t="s">
        <v>308</v>
      </c>
      <c r="C86" s="40" t="s">
        <v>309</v>
      </c>
      <c r="D86" s="40" t="s">
        <v>298</v>
      </c>
      <c r="E86" s="36" t="s">
        <v>299</v>
      </c>
      <c r="F86" s="37"/>
      <c r="G86" s="42">
        <v>463.62</v>
      </c>
      <c r="H86" s="41">
        <f t="shared" si="2"/>
        <v>463.62</v>
      </c>
      <c r="I86" s="56">
        <f t="shared" si="3"/>
        <v>0</v>
      </c>
      <c r="J86" s="54">
        <f>ROUND(H86*报价汇总表16!$C$8,2)</f>
        <v>0</v>
      </c>
      <c r="K86" s="56"/>
      <c r="L86" s="53"/>
    </row>
    <row r="87" ht="30" customHeight="1" spans="1:12">
      <c r="A87" s="38" t="s">
        <v>310</v>
      </c>
      <c r="B87" s="39" t="s">
        <v>311</v>
      </c>
      <c r="C87" s="40" t="s">
        <v>312</v>
      </c>
      <c r="D87" s="40" t="s">
        <v>298</v>
      </c>
      <c r="E87" s="36" t="s">
        <v>299</v>
      </c>
      <c r="F87" s="37"/>
      <c r="G87" s="42">
        <v>498.39</v>
      </c>
      <c r="H87" s="41">
        <f t="shared" si="2"/>
        <v>498.39</v>
      </c>
      <c r="I87" s="56">
        <f t="shared" si="3"/>
        <v>0</v>
      </c>
      <c r="J87" s="54">
        <f>ROUND(H87*报价汇总表16!$C$8,2)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ROUND(H88*报价汇总表16!$C$8,2)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ROUND(H89*报价汇总表16!$C$8,2)</f>
        <v>0</v>
      </c>
      <c r="K89" s="56"/>
      <c r="L89" s="53"/>
    </row>
    <row r="90" ht="50.1" customHeight="1" spans="1:12">
      <c r="A90" s="38" t="s">
        <v>61</v>
      </c>
      <c r="B90" s="39" t="s">
        <v>317</v>
      </c>
      <c r="C90" s="40" t="s">
        <v>318</v>
      </c>
      <c r="D90" s="40" t="s">
        <v>319</v>
      </c>
      <c r="E90" s="36" t="s">
        <v>299</v>
      </c>
      <c r="F90" s="37">
        <v>200</v>
      </c>
      <c r="G90" s="42">
        <v>480.62</v>
      </c>
      <c r="H90" s="41">
        <f t="shared" si="2"/>
        <v>480.62</v>
      </c>
      <c r="I90" s="56">
        <f t="shared" si="3"/>
        <v>96124</v>
      </c>
      <c r="J90" s="57"/>
      <c r="K90" s="56">
        <f>ROUND(F90*J90,0)</f>
        <v>0</v>
      </c>
      <c r="L90" s="53"/>
    </row>
    <row r="91" ht="50.1" customHeight="1" spans="1:12">
      <c r="A91" s="38" t="s">
        <v>66</v>
      </c>
      <c r="B91" s="39" t="s">
        <v>320</v>
      </c>
      <c r="C91" s="40" t="s">
        <v>321</v>
      </c>
      <c r="D91" s="40" t="s">
        <v>322</v>
      </c>
      <c r="E91" s="36" t="s">
        <v>299</v>
      </c>
      <c r="F91" s="37">
        <v>200</v>
      </c>
      <c r="G91" s="42">
        <v>495.34</v>
      </c>
      <c r="H91" s="41">
        <f t="shared" si="2"/>
        <v>495.34</v>
      </c>
      <c r="I91" s="56">
        <f t="shared" si="3"/>
        <v>99068</v>
      </c>
      <c r="J91" s="57"/>
      <c r="K91" s="56">
        <f>ROUND(F91*J91,0)</f>
        <v>0</v>
      </c>
      <c r="L91" s="53"/>
    </row>
    <row r="92" ht="39.95" customHeight="1" spans="1:12">
      <c r="A92" s="38" t="s">
        <v>323</v>
      </c>
      <c r="B92" s="39" t="s">
        <v>324</v>
      </c>
      <c r="C92" s="40" t="s">
        <v>325</v>
      </c>
      <c r="D92" s="40" t="s">
        <v>326</v>
      </c>
      <c r="E92" s="36" t="s">
        <v>57</v>
      </c>
      <c r="F92" s="37"/>
      <c r="G92" s="42">
        <v>483.7</v>
      </c>
      <c r="H92" s="41">
        <f t="shared" si="2"/>
        <v>483.7</v>
      </c>
      <c r="I92" s="56">
        <f t="shared" si="3"/>
        <v>0</v>
      </c>
      <c r="J92" s="54">
        <f>ROUND(H92*报价汇总表16!$C$8,2)</f>
        <v>0</v>
      </c>
      <c r="K92" s="56"/>
      <c r="L92" s="53"/>
    </row>
    <row r="93" ht="39.95" customHeight="1" spans="1:12">
      <c r="A93" s="38" t="s">
        <v>327</v>
      </c>
      <c r="B93" s="39" t="s">
        <v>328</v>
      </c>
      <c r="C93" s="40" t="s">
        <v>329</v>
      </c>
      <c r="D93" s="40" t="s">
        <v>326</v>
      </c>
      <c r="E93" s="36" t="s">
        <v>57</v>
      </c>
      <c r="F93" s="37"/>
      <c r="G93" s="42">
        <v>456.57</v>
      </c>
      <c r="H93" s="41">
        <f t="shared" si="2"/>
        <v>456.57</v>
      </c>
      <c r="I93" s="56">
        <f t="shared" si="3"/>
        <v>0</v>
      </c>
      <c r="J93" s="54">
        <f>ROUND(H93*报价汇总表16!$C$8,2)</f>
        <v>0</v>
      </c>
      <c r="K93" s="56"/>
      <c r="L93" s="53"/>
    </row>
    <row r="94" ht="60" customHeight="1" spans="1:12">
      <c r="A94" s="38" t="s">
        <v>49</v>
      </c>
      <c r="B94" s="39" t="s">
        <v>330</v>
      </c>
      <c r="C94" s="40" t="s">
        <v>331</v>
      </c>
      <c r="D94" s="40" t="s">
        <v>332</v>
      </c>
      <c r="E94" s="36" t="s">
        <v>41</v>
      </c>
      <c r="F94" s="37">
        <v>500</v>
      </c>
      <c r="G94" s="42">
        <v>7.5</v>
      </c>
      <c r="H94" s="41">
        <f t="shared" si="2"/>
        <v>7.5</v>
      </c>
      <c r="I94" s="56">
        <f t="shared" si="3"/>
        <v>3750</v>
      </c>
      <c r="J94" s="57"/>
      <c r="K94" s="56">
        <f>ROUND(F94*J94,0)</f>
        <v>0</v>
      </c>
      <c r="L94" s="53"/>
    </row>
    <row r="95" ht="60" customHeight="1" spans="1:12">
      <c r="A95" s="38" t="s">
        <v>190</v>
      </c>
      <c r="B95" s="39" t="s">
        <v>333</v>
      </c>
      <c r="C95" s="40" t="s">
        <v>334</v>
      </c>
      <c r="D95" s="40" t="s">
        <v>332</v>
      </c>
      <c r="E95" s="36" t="s">
        <v>41</v>
      </c>
      <c r="F95" s="37">
        <v>500</v>
      </c>
      <c r="G95" s="42">
        <v>11.42</v>
      </c>
      <c r="H95" s="41">
        <f t="shared" si="2"/>
        <v>11.42</v>
      </c>
      <c r="I95" s="56">
        <f t="shared" si="3"/>
        <v>5710</v>
      </c>
      <c r="J95" s="57"/>
      <c r="K95" s="56">
        <f>ROUND(F95*J95,0)</f>
        <v>0</v>
      </c>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ROUND(H96*报价汇总表16!$C$8,2)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ROUND(H97*报价汇总表16!$C$8,2)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ROUND(H98*报价汇总表16!$C$8,2)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ROUND(H99*报价汇总表16!$C$8,2)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ROUND(H100*报价汇总表16!$C$8,2)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ROUND(H101*报价汇总表16!$C$8,2)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ROUND(H102*报价汇总表16!$C$8,2)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ROUND(H103*报价汇总表16!$C$8,2)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ROUND(H104*报价汇总表16!$C$8,2)</f>
        <v>0</v>
      </c>
      <c r="K104" s="56"/>
      <c r="L104" s="53"/>
    </row>
    <row r="105" ht="69.95" customHeight="1" spans="1:12">
      <c r="A105" s="38" t="s">
        <v>61</v>
      </c>
      <c r="B105" s="39" t="s">
        <v>360</v>
      </c>
      <c r="C105" s="40" t="s">
        <v>361</v>
      </c>
      <c r="D105" s="40" t="s">
        <v>362</v>
      </c>
      <c r="E105" s="36" t="s">
        <v>57</v>
      </c>
      <c r="F105" s="37"/>
      <c r="G105" s="42">
        <v>402.51</v>
      </c>
      <c r="H105" s="41">
        <f t="shared" si="2"/>
        <v>402.51</v>
      </c>
      <c r="I105" s="56">
        <f t="shared" si="3"/>
        <v>0</v>
      </c>
      <c r="J105" s="54">
        <f>ROUND(H105*报价汇总表16!$C$8,2)</f>
        <v>0</v>
      </c>
      <c r="K105" s="56"/>
      <c r="L105" s="53"/>
    </row>
    <row r="106" ht="69.95" customHeight="1" spans="1:12">
      <c r="A106" s="38" t="s">
        <v>66</v>
      </c>
      <c r="B106" s="39" t="s">
        <v>363</v>
      </c>
      <c r="C106" s="40" t="s">
        <v>364</v>
      </c>
      <c r="D106" s="40" t="s">
        <v>362</v>
      </c>
      <c r="E106" s="36" t="s">
        <v>57</v>
      </c>
      <c r="F106" s="37"/>
      <c r="G106" s="42">
        <v>407.66</v>
      </c>
      <c r="H106" s="41">
        <f t="shared" si="2"/>
        <v>407.66</v>
      </c>
      <c r="I106" s="56">
        <f t="shared" si="3"/>
        <v>0</v>
      </c>
      <c r="J106" s="54">
        <f>ROUND(H106*报价汇总表16!$C$8,2)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ROUND(H107*报价汇总表16!$C$8,2)</f>
        <v>0</v>
      </c>
      <c r="K107" s="56"/>
      <c r="L107" s="53"/>
    </row>
    <row r="108" ht="50.1" customHeight="1" spans="1:12">
      <c r="A108" s="38" t="s">
        <v>61</v>
      </c>
      <c r="B108" s="39" t="s">
        <v>367</v>
      </c>
      <c r="C108" s="40" t="s">
        <v>368</v>
      </c>
      <c r="D108" s="40" t="s">
        <v>369</v>
      </c>
      <c r="E108" s="36" t="s">
        <v>57</v>
      </c>
      <c r="F108" s="37">
        <v>200</v>
      </c>
      <c r="G108" s="42">
        <v>222.3246070226</v>
      </c>
      <c r="H108" s="41">
        <f t="shared" si="2"/>
        <v>222.32</v>
      </c>
      <c r="I108" s="56">
        <f t="shared" si="3"/>
        <v>44464</v>
      </c>
      <c r="J108" s="57"/>
      <c r="K108" s="56">
        <f>ROUND(F108*J108,0)</f>
        <v>0</v>
      </c>
      <c r="L108" s="53" t="s">
        <v>117</v>
      </c>
    </row>
    <row r="109" ht="50.1" customHeight="1" spans="1:12">
      <c r="A109" s="38" t="s">
        <v>66</v>
      </c>
      <c r="B109" s="39" t="s">
        <v>370</v>
      </c>
      <c r="C109" s="40" t="s">
        <v>371</v>
      </c>
      <c r="D109" s="40" t="s">
        <v>369</v>
      </c>
      <c r="E109" s="36" t="s">
        <v>57</v>
      </c>
      <c r="F109" s="37">
        <v>100</v>
      </c>
      <c r="G109" s="42">
        <v>222.32531376</v>
      </c>
      <c r="H109" s="41">
        <f t="shared" si="2"/>
        <v>222.33</v>
      </c>
      <c r="I109" s="56">
        <f t="shared" si="3"/>
        <v>22233</v>
      </c>
      <c r="J109" s="57"/>
      <c r="K109" s="56">
        <f>ROUND(F109*J109,0)</f>
        <v>0</v>
      </c>
      <c r="L109" s="53" t="s">
        <v>113</v>
      </c>
    </row>
    <row r="110" ht="50.1" customHeight="1" spans="1:12">
      <c r="A110" s="38" t="s">
        <v>372</v>
      </c>
      <c r="B110" s="39" t="s">
        <v>373</v>
      </c>
      <c r="C110" s="40" t="s">
        <v>374</v>
      </c>
      <c r="D110" s="40" t="s">
        <v>369</v>
      </c>
      <c r="E110" s="36" t="s">
        <v>57</v>
      </c>
      <c r="F110" s="37"/>
      <c r="G110" s="42">
        <v>222.3257616824</v>
      </c>
      <c r="H110" s="41">
        <f t="shared" si="2"/>
        <v>222.33</v>
      </c>
      <c r="I110" s="56">
        <f t="shared" si="3"/>
        <v>0</v>
      </c>
      <c r="J110" s="54">
        <f>ROUND(H110*报价汇总表16!$C$8,2)</f>
        <v>0</v>
      </c>
      <c r="K110" s="56"/>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ROUND(H111*报价汇总表16!$C$8,2)</f>
        <v>0</v>
      </c>
      <c r="K111" s="56"/>
      <c r="L111" s="53" t="s">
        <v>380</v>
      </c>
    </row>
    <row r="112" ht="50.1" customHeight="1" spans="1:12">
      <c r="A112" s="38" t="s">
        <v>381</v>
      </c>
      <c r="B112" s="39" t="s">
        <v>382</v>
      </c>
      <c r="C112" s="40" t="s">
        <v>383</v>
      </c>
      <c r="D112" s="40" t="s">
        <v>369</v>
      </c>
      <c r="E112" s="36" t="s">
        <v>57</v>
      </c>
      <c r="F112" s="37"/>
      <c r="G112" s="42">
        <v>222.32582645</v>
      </c>
      <c r="H112" s="41">
        <f t="shared" si="2"/>
        <v>222.33</v>
      </c>
      <c r="I112" s="56">
        <f t="shared" si="3"/>
        <v>0</v>
      </c>
      <c r="J112" s="54">
        <f>ROUND(H112*报价汇总表16!$C$8,2)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ROUND(H113*报价汇总表16!$C$8,2)</f>
        <v>0</v>
      </c>
      <c r="K113" s="56"/>
      <c r="L113" s="53"/>
    </row>
    <row r="114" ht="80.1" customHeight="1" spans="1:12">
      <c r="A114" s="38" t="s">
        <v>61</v>
      </c>
      <c r="B114" s="39" t="s">
        <v>387</v>
      </c>
      <c r="C114" s="40" t="s">
        <v>388</v>
      </c>
      <c r="D114" s="40" t="s">
        <v>389</v>
      </c>
      <c r="E114" s="36" t="s">
        <v>57</v>
      </c>
      <c r="F114" s="37"/>
      <c r="G114" s="42">
        <v>273.8062715775</v>
      </c>
      <c r="H114" s="41">
        <f t="shared" si="2"/>
        <v>273.81</v>
      </c>
      <c r="I114" s="56">
        <f t="shared" si="3"/>
        <v>0</v>
      </c>
      <c r="J114" s="54">
        <f>ROUND(H114*报价汇总表16!$C$8,2)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ROUND(H115*报价汇总表16!$C$8,2)</f>
        <v>0</v>
      </c>
      <c r="K115" s="56"/>
      <c r="L115" s="53"/>
    </row>
    <row r="116" ht="39.95" customHeight="1" spans="1:12">
      <c r="A116" s="38" t="s">
        <v>61</v>
      </c>
      <c r="B116" s="39" t="s">
        <v>392</v>
      </c>
      <c r="C116" s="40" t="s">
        <v>393</v>
      </c>
      <c r="D116" s="40" t="s">
        <v>394</v>
      </c>
      <c r="E116" s="36" t="s">
        <v>57</v>
      </c>
      <c r="F116" s="37">
        <v>20</v>
      </c>
      <c r="G116" s="42">
        <v>247.4159584666</v>
      </c>
      <c r="H116" s="41">
        <f t="shared" si="2"/>
        <v>247.42</v>
      </c>
      <c r="I116" s="56">
        <f t="shared" si="3"/>
        <v>4948</v>
      </c>
      <c r="J116" s="57"/>
      <c r="K116" s="56">
        <f>ROUND(F116*J116,0)</f>
        <v>0</v>
      </c>
      <c r="L116" s="53" t="s">
        <v>117</v>
      </c>
    </row>
    <row r="117" ht="39.95" customHeight="1" spans="1:12">
      <c r="A117" s="38" t="s">
        <v>66</v>
      </c>
      <c r="B117" s="39" t="s">
        <v>395</v>
      </c>
      <c r="C117" s="40" t="s">
        <v>396</v>
      </c>
      <c r="D117" s="40" t="s">
        <v>394</v>
      </c>
      <c r="E117" s="36" t="s">
        <v>57</v>
      </c>
      <c r="F117" s="37">
        <v>20</v>
      </c>
      <c r="G117" s="42">
        <v>315.7312260552</v>
      </c>
      <c r="H117" s="41">
        <f t="shared" si="2"/>
        <v>315.73</v>
      </c>
      <c r="I117" s="56">
        <f t="shared" si="3"/>
        <v>6315</v>
      </c>
      <c r="J117" s="57"/>
      <c r="K117" s="56">
        <f>ROUND(F117*J117,0)</f>
        <v>0</v>
      </c>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ROUND(H118*报价汇总表16!$C$8,2)</f>
        <v>0</v>
      </c>
      <c r="K118" s="56"/>
      <c r="L118" s="53" t="s">
        <v>400</v>
      </c>
    </row>
    <row r="119" ht="39.95" customHeight="1" spans="1:12">
      <c r="A119" s="38" t="s">
        <v>376</v>
      </c>
      <c r="B119" s="39" t="s">
        <v>401</v>
      </c>
      <c r="C119" s="40" t="s">
        <v>402</v>
      </c>
      <c r="D119" s="40" t="s">
        <v>394</v>
      </c>
      <c r="E119" s="36" t="s">
        <v>57</v>
      </c>
      <c r="F119" s="37">
        <v>10</v>
      </c>
      <c r="G119" s="42">
        <v>248.1684825586</v>
      </c>
      <c r="H119" s="41">
        <f t="shared" si="2"/>
        <v>248.17</v>
      </c>
      <c r="I119" s="56">
        <f t="shared" si="3"/>
        <v>2482</v>
      </c>
      <c r="J119" s="57"/>
      <c r="K119" s="56">
        <f>ROUND(F119*J119,0)</f>
        <v>0</v>
      </c>
      <c r="L119" s="53" t="s">
        <v>375</v>
      </c>
    </row>
    <row r="120" ht="39.95" customHeight="1" spans="1:12">
      <c r="A120" s="38" t="s">
        <v>403</v>
      </c>
      <c r="B120" s="39" t="s">
        <v>404</v>
      </c>
      <c r="C120" s="40" t="s">
        <v>405</v>
      </c>
      <c r="D120" s="40" t="s">
        <v>394</v>
      </c>
      <c r="E120" s="36" t="s">
        <v>57</v>
      </c>
      <c r="F120" s="37"/>
      <c r="G120" s="42">
        <v>315.734401104</v>
      </c>
      <c r="H120" s="41">
        <f t="shared" si="2"/>
        <v>315.73</v>
      </c>
      <c r="I120" s="56">
        <f t="shared" si="3"/>
        <v>0</v>
      </c>
      <c r="J120" s="54">
        <f>ROUND(H120*报价汇总表16!$C$8,2)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ROUND(H121*报价汇总表16!$C$8,2)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ROUND(H122*报价汇总表16!$C$8,2)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ROUND(H123*报价汇总表16!$C$8,2)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ROUND(H124*报价汇总表16!$C$8,2)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ROUND(H125*报价汇总表16!$C$8,2)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ROUND(H126*报价汇总表16!$C$8,2)</f>
        <v>0</v>
      </c>
      <c r="K126" s="56"/>
      <c r="L126" s="53"/>
    </row>
    <row r="127" ht="69.95" customHeight="1" spans="1:12">
      <c r="A127" s="38" t="s">
        <v>61</v>
      </c>
      <c r="B127" s="39" t="s">
        <v>427</v>
      </c>
      <c r="C127" s="40" t="s">
        <v>428</v>
      </c>
      <c r="D127" s="40" t="s">
        <v>429</v>
      </c>
      <c r="E127" s="36" t="s">
        <v>57</v>
      </c>
      <c r="F127" s="37">
        <v>30</v>
      </c>
      <c r="G127" s="42">
        <v>416.55</v>
      </c>
      <c r="H127" s="41">
        <f t="shared" si="2"/>
        <v>416.55</v>
      </c>
      <c r="I127" s="56">
        <f t="shared" si="3"/>
        <v>12497</v>
      </c>
      <c r="J127" s="57"/>
      <c r="K127" s="56">
        <f>ROUND(F127*J127,0)</f>
        <v>0</v>
      </c>
      <c r="L127" s="53"/>
    </row>
    <row r="128" ht="69.95" customHeight="1" spans="1:12">
      <c r="A128" s="38" t="s">
        <v>66</v>
      </c>
      <c r="B128" s="39" t="s">
        <v>430</v>
      </c>
      <c r="C128" s="40" t="s">
        <v>431</v>
      </c>
      <c r="D128" s="40" t="s">
        <v>429</v>
      </c>
      <c r="E128" s="36" t="s">
        <v>57</v>
      </c>
      <c r="F128" s="37">
        <v>20</v>
      </c>
      <c r="G128" s="42">
        <v>421.61</v>
      </c>
      <c r="H128" s="41">
        <f t="shared" si="2"/>
        <v>421.61</v>
      </c>
      <c r="I128" s="56">
        <f t="shared" si="3"/>
        <v>8432</v>
      </c>
      <c r="J128" s="57"/>
      <c r="K128" s="56">
        <f>ROUND(F128*J128,0)</f>
        <v>0</v>
      </c>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ROUND(H129*报价汇总表16!$C$8,2)</f>
        <v>0</v>
      </c>
      <c r="K129" s="56"/>
      <c r="L129" s="53"/>
    </row>
    <row r="130" ht="69.95" customHeight="1" spans="1:12">
      <c r="A130" s="38" t="s">
        <v>61</v>
      </c>
      <c r="B130" s="39" t="s">
        <v>434</v>
      </c>
      <c r="C130" s="40" t="s">
        <v>435</v>
      </c>
      <c r="D130" s="40" t="s">
        <v>436</v>
      </c>
      <c r="E130" s="36" t="s">
        <v>57</v>
      </c>
      <c r="F130" s="37"/>
      <c r="G130" s="42">
        <v>286.3318913408</v>
      </c>
      <c r="H130" s="41">
        <f t="shared" si="2"/>
        <v>286.33</v>
      </c>
      <c r="I130" s="56">
        <f t="shared" si="3"/>
        <v>0</v>
      </c>
      <c r="J130" s="54">
        <f>ROUND(H130*报价汇总表16!$C$8,2)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ROUND(H131*报价汇总表16!$C$8,2)</f>
        <v>0</v>
      </c>
      <c r="K131" s="56"/>
      <c r="L131" s="53"/>
    </row>
    <row r="132" ht="50.1" customHeight="1" spans="1:12">
      <c r="A132" s="38" t="s">
        <v>61</v>
      </c>
      <c r="B132" s="39" t="s">
        <v>440</v>
      </c>
      <c r="C132" s="40" t="s">
        <v>441</v>
      </c>
      <c r="D132" s="40" t="s">
        <v>442</v>
      </c>
      <c r="E132" s="36" t="s">
        <v>57</v>
      </c>
      <c r="F132" s="37">
        <v>20</v>
      </c>
      <c r="G132" s="42">
        <v>222.324160744</v>
      </c>
      <c r="H132" s="41">
        <f t="shared" si="2"/>
        <v>222.32</v>
      </c>
      <c r="I132" s="56">
        <f t="shared" si="3"/>
        <v>4446</v>
      </c>
      <c r="J132" s="57"/>
      <c r="K132" s="56">
        <f>ROUND(F132*J132,0)</f>
        <v>0</v>
      </c>
      <c r="L132" s="53" t="s">
        <v>146</v>
      </c>
    </row>
    <row r="133" ht="50.1" customHeight="1" spans="1:12">
      <c r="A133" s="38" t="s">
        <v>66</v>
      </c>
      <c r="B133" s="39" t="s">
        <v>443</v>
      </c>
      <c r="C133" s="40" t="s">
        <v>444</v>
      </c>
      <c r="D133" s="40" t="s">
        <v>442</v>
      </c>
      <c r="E133" s="36" t="s">
        <v>57</v>
      </c>
      <c r="F133" s="37">
        <v>300</v>
      </c>
      <c r="G133" s="42">
        <v>222.3252919636</v>
      </c>
      <c r="H133" s="41">
        <f t="shared" si="2"/>
        <v>222.33</v>
      </c>
      <c r="I133" s="56">
        <f t="shared" si="3"/>
        <v>66699</v>
      </c>
      <c r="J133" s="57"/>
      <c r="K133" s="56">
        <f>ROUND(F133*J133,0)</f>
        <v>0</v>
      </c>
      <c r="L133" s="53" t="s">
        <v>437</v>
      </c>
    </row>
    <row r="134" ht="50.1" customHeight="1" spans="1:12">
      <c r="A134" s="38" t="s">
        <v>445</v>
      </c>
      <c r="B134" s="39" t="s">
        <v>446</v>
      </c>
      <c r="C134" s="40" t="s">
        <v>447</v>
      </c>
      <c r="D134" s="40" t="s">
        <v>442</v>
      </c>
      <c r="E134" s="36" t="s">
        <v>57</v>
      </c>
      <c r="F134" s="37"/>
      <c r="G134" s="42">
        <v>310.9373020208</v>
      </c>
      <c r="H134" s="41">
        <f t="shared" si="2"/>
        <v>310.94</v>
      </c>
      <c r="I134" s="56">
        <f t="shared" si="3"/>
        <v>0</v>
      </c>
      <c r="J134" s="54">
        <f>ROUND(H134*报价汇总表16!$C$8,2)</f>
        <v>0</v>
      </c>
      <c r="K134" s="56"/>
      <c r="L134" s="53" t="s">
        <v>437</v>
      </c>
    </row>
    <row r="135" ht="69.95" customHeight="1" spans="1:12">
      <c r="A135" s="38" t="s">
        <v>285</v>
      </c>
      <c r="B135" s="39" t="s">
        <v>448</v>
      </c>
      <c r="C135" s="40" t="s">
        <v>449</v>
      </c>
      <c r="D135" s="40" t="s">
        <v>429</v>
      </c>
      <c r="E135" s="36" t="s">
        <v>57</v>
      </c>
      <c r="F135" s="37"/>
      <c r="G135" s="42">
        <v>239.3618397502</v>
      </c>
      <c r="H135" s="41">
        <f t="shared" ref="H135:H198" si="4">ROUND(G135,2)</f>
        <v>239.36</v>
      </c>
      <c r="I135" s="56">
        <f t="shared" ref="I135:I198" si="5">ROUND(F135*H135,0)</f>
        <v>0</v>
      </c>
      <c r="J135" s="54">
        <f>ROUND(H135*报价汇总表16!$C$8,2)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ROUND(H136*报价汇总表16!$C$8,2)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ROUND(H137*报价汇总表16!$C$8,2)</f>
        <v>0</v>
      </c>
      <c r="K137" s="56"/>
      <c r="L137" s="53"/>
    </row>
    <row r="138" ht="69.95" customHeight="1" spans="1:12">
      <c r="A138" s="38" t="s">
        <v>61</v>
      </c>
      <c r="B138" s="39" t="s">
        <v>455</v>
      </c>
      <c r="C138" s="40" t="s">
        <v>456</v>
      </c>
      <c r="D138" s="40" t="s">
        <v>457</v>
      </c>
      <c r="E138" s="36" t="s">
        <v>57</v>
      </c>
      <c r="F138" s="37">
        <v>30</v>
      </c>
      <c r="G138" s="42">
        <v>416.55</v>
      </c>
      <c r="H138" s="41">
        <f t="shared" si="4"/>
        <v>416.55</v>
      </c>
      <c r="I138" s="56">
        <f t="shared" si="5"/>
        <v>12497</v>
      </c>
      <c r="J138" s="57"/>
      <c r="K138" s="56">
        <f>ROUND(F138*J138,0)</f>
        <v>0</v>
      </c>
      <c r="L138" s="53"/>
    </row>
    <row r="139" ht="69.95" customHeight="1" spans="1:12">
      <c r="A139" s="38" t="s">
        <v>66</v>
      </c>
      <c r="B139" s="39" t="s">
        <v>458</v>
      </c>
      <c r="C139" s="40" t="s">
        <v>459</v>
      </c>
      <c r="D139" s="40" t="s">
        <v>457</v>
      </c>
      <c r="E139" s="36" t="s">
        <v>57</v>
      </c>
      <c r="F139" s="37">
        <v>30</v>
      </c>
      <c r="G139" s="42">
        <v>421.61</v>
      </c>
      <c r="H139" s="41">
        <f t="shared" si="4"/>
        <v>421.61</v>
      </c>
      <c r="I139" s="56">
        <f t="shared" si="5"/>
        <v>12648</v>
      </c>
      <c r="J139" s="57"/>
      <c r="K139" s="56">
        <f>ROUND(F139*J139,0)</f>
        <v>0</v>
      </c>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ROUND(H140*报价汇总表16!$C$8,2)</f>
        <v>0</v>
      </c>
      <c r="K140" s="56"/>
      <c r="L140" s="53"/>
    </row>
    <row r="141" ht="69.95" customHeight="1" spans="1:12">
      <c r="A141" s="38" t="s">
        <v>61</v>
      </c>
      <c r="B141" s="39" t="s">
        <v>462</v>
      </c>
      <c r="C141" s="40" t="s">
        <v>463</v>
      </c>
      <c r="D141" s="40" t="s">
        <v>464</v>
      </c>
      <c r="E141" s="36" t="s">
        <v>57</v>
      </c>
      <c r="F141" s="37">
        <v>50</v>
      </c>
      <c r="G141" s="42">
        <v>228.730967482</v>
      </c>
      <c r="H141" s="41">
        <f t="shared" si="4"/>
        <v>228.73</v>
      </c>
      <c r="I141" s="56">
        <f t="shared" si="5"/>
        <v>11437</v>
      </c>
      <c r="J141" s="57"/>
      <c r="K141" s="56">
        <f>ROUND(F141*J141,0)</f>
        <v>0</v>
      </c>
      <c r="L141" s="53" t="s">
        <v>146</v>
      </c>
    </row>
    <row r="142" ht="69.95" customHeight="1" spans="1:12">
      <c r="A142" s="38" t="s">
        <v>66</v>
      </c>
      <c r="B142" s="39" t="s">
        <v>465</v>
      </c>
      <c r="C142" s="40" t="s">
        <v>466</v>
      </c>
      <c r="D142" s="40" t="s">
        <v>467</v>
      </c>
      <c r="E142" s="36" t="s">
        <v>57</v>
      </c>
      <c r="F142" s="37">
        <v>100</v>
      </c>
      <c r="G142" s="42">
        <v>228.7325253838</v>
      </c>
      <c r="H142" s="41">
        <f t="shared" si="4"/>
        <v>228.73</v>
      </c>
      <c r="I142" s="56">
        <f t="shared" si="5"/>
        <v>22873</v>
      </c>
      <c r="J142" s="57"/>
      <c r="K142" s="56">
        <f>ROUND(F142*J142,0)</f>
        <v>0</v>
      </c>
      <c r="L142" s="53" t="s">
        <v>437</v>
      </c>
    </row>
    <row r="143" ht="30" customHeight="1" spans="1:12">
      <c r="A143" s="38" t="s">
        <v>190</v>
      </c>
      <c r="B143" s="39" t="s">
        <v>468</v>
      </c>
      <c r="C143" s="40" t="s">
        <v>469</v>
      </c>
      <c r="D143" s="40" t="s">
        <v>470</v>
      </c>
      <c r="E143" s="36" t="s">
        <v>88</v>
      </c>
      <c r="F143" s="37"/>
      <c r="G143" s="42">
        <v>100.04</v>
      </c>
      <c r="H143" s="41">
        <f t="shared" si="4"/>
        <v>100.04</v>
      </c>
      <c r="I143" s="56">
        <f t="shared" si="5"/>
        <v>0</v>
      </c>
      <c r="J143" s="54">
        <f>ROUND(H143*报价汇总表16!$C$8,2)</f>
        <v>0</v>
      </c>
      <c r="K143" s="56"/>
      <c r="L143" s="53"/>
    </row>
    <row r="144" ht="60" customHeight="1" spans="1:12">
      <c r="A144" s="38" t="s">
        <v>285</v>
      </c>
      <c r="B144" s="39" t="s">
        <v>471</v>
      </c>
      <c r="C144" s="40" t="s">
        <v>472</v>
      </c>
      <c r="D144" s="40" t="s">
        <v>473</v>
      </c>
      <c r="E144" s="36" t="s">
        <v>57</v>
      </c>
      <c r="F144" s="37"/>
      <c r="G144" s="42">
        <v>252.7802322605</v>
      </c>
      <c r="H144" s="41">
        <f t="shared" si="4"/>
        <v>252.78</v>
      </c>
      <c r="I144" s="56">
        <f t="shared" si="5"/>
        <v>0</v>
      </c>
      <c r="J144" s="54">
        <f>ROUND(H144*报价汇总表16!$C$8,2)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ROUND(H145*报价汇总表16!$C$8,2)</f>
        <v>0</v>
      </c>
      <c r="K145" s="56"/>
      <c r="L145" s="53"/>
    </row>
    <row r="146" ht="69.95" customHeight="1" spans="1:12">
      <c r="A146" s="38" t="s">
        <v>45</v>
      </c>
      <c r="B146" s="39" t="s">
        <v>477</v>
      </c>
      <c r="C146" s="40" t="s">
        <v>478</v>
      </c>
      <c r="D146" s="40" t="s">
        <v>479</v>
      </c>
      <c r="E146" s="36" t="s">
        <v>88</v>
      </c>
      <c r="F146" s="37"/>
      <c r="G146" s="42">
        <v>53.18</v>
      </c>
      <c r="H146" s="41">
        <f t="shared" si="4"/>
        <v>53.18</v>
      </c>
      <c r="I146" s="56">
        <f t="shared" si="5"/>
        <v>0</v>
      </c>
      <c r="J146" s="54">
        <f>ROUND(H146*报价汇总表16!$C$8,2)</f>
        <v>0</v>
      </c>
      <c r="K146" s="56"/>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ROUND(H147*报价汇总表16!$C$8,2)</f>
        <v>0</v>
      </c>
      <c r="K147" s="56"/>
      <c r="L147" s="53"/>
    </row>
    <row r="148" ht="69.95" customHeight="1" spans="1:12">
      <c r="A148" s="38" t="s">
        <v>190</v>
      </c>
      <c r="B148" s="39" t="s">
        <v>482</v>
      </c>
      <c r="C148" s="40" t="s">
        <v>483</v>
      </c>
      <c r="D148" s="40" t="s">
        <v>479</v>
      </c>
      <c r="E148" s="36" t="s">
        <v>88</v>
      </c>
      <c r="F148" s="37"/>
      <c r="G148" s="42">
        <v>171.39</v>
      </c>
      <c r="H148" s="41">
        <f t="shared" si="4"/>
        <v>171.39</v>
      </c>
      <c r="I148" s="56">
        <f t="shared" si="5"/>
        <v>0</v>
      </c>
      <c r="J148" s="54">
        <f>ROUND(H148*报价汇总表16!$C$8,2)</f>
        <v>0</v>
      </c>
      <c r="K148" s="56"/>
      <c r="L148" s="53"/>
    </row>
    <row r="149" ht="69.95" customHeight="1" spans="1:12">
      <c r="A149" s="38" t="s">
        <v>285</v>
      </c>
      <c r="B149" s="39" t="s">
        <v>484</v>
      </c>
      <c r="C149" s="40" t="s">
        <v>485</v>
      </c>
      <c r="D149" s="40" t="s">
        <v>479</v>
      </c>
      <c r="E149" s="36" t="s">
        <v>88</v>
      </c>
      <c r="F149" s="37"/>
      <c r="G149" s="42">
        <v>190.41</v>
      </c>
      <c r="H149" s="41">
        <f t="shared" si="4"/>
        <v>190.41</v>
      </c>
      <c r="I149" s="56">
        <f t="shared" si="5"/>
        <v>0</v>
      </c>
      <c r="J149" s="54">
        <f>ROUND(H149*报价汇总表16!$C$8,2)</f>
        <v>0</v>
      </c>
      <c r="K149" s="56"/>
      <c r="L149" s="53"/>
    </row>
    <row r="150" ht="69.95" customHeight="1" spans="1:12">
      <c r="A150" s="38" t="s">
        <v>289</v>
      </c>
      <c r="B150" s="39" t="s">
        <v>486</v>
      </c>
      <c r="C150" s="40" t="s">
        <v>487</v>
      </c>
      <c r="D150" s="40" t="s">
        <v>479</v>
      </c>
      <c r="E150" s="36" t="s">
        <v>88</v>
      </c>
      <c r="F150" s="37"/>
      <c r="G150" s="42">
        <v>73.78</v>
      </c>
      <c r="H150" s="41">
        <f t="shared" si="4"/>
        <v>73.78</v>
      </c>
      <c r="I150" s="56">
        <f t="shared" si="5"/>
        <v>0</v>
      </c>
      <c r="J150" s="54">
        <f>ROUND(H150*报价汇总表16!$C$8,2)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ROUND(H151*报价汇总表16!$C$8,2)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ROUND(H152*报价汇总表16!$C$8,2)</f>
        <v>0</v>
      </c>
      <c r="K152" s="56"/>
      <c r="L152" s="53"/>
    </row>
    <row r="153" ht="69.95" customHeight="1" spans="1:12">
      <c r="A153" s="38" t="s">
        <v>45</v>
      </c>
      <c r="B153" s="39" t="s">
        <v>495</v>
      </c>
      <c r="C153" s="40" t="s">
        <v>496</v>
      </c>
      <c r="D153" s="40" t="s">
        <v>479</v>
      </c>
      <c r="E153" s="36" t="s">
        <v>88</v>
      </c>
      <c r="F153" s="37"/>
      <c r="G153" s="42">
        <v>192.25</v>
      </c>
      <c r="H153" s="41">
        <f t="shared" si="4"/>
        <v>192.25</v>
      </c>
      <c r="I153" s="56">
        <f t="shared" si="5"/>
        <v>0</v>
      </c>
      <c r="J153" s="54">
        <f>ROUND(H153*报价汇总表16!$C$8,2)</f>
        <v>0</v>
      </c>
      <c r="K153" s="56"/>
      <c r="L153" s="53"/>
    </row>
    <row r="154" ht="69.95" customHeight="1" spans="1:12">
      <c r="A154" s="38" t="s">
        <v>49</v>
      </c>
      <c r="B154" s="39" t="s">
        <v>497</v>
      </c>
      <c r="C154" s="40" t="s">
        <v>498</v>
      </c>
      <c r="D154" s="40" t="s">
        <v>479</v>
      </c>
      <c r="E154" s="36" t="s">
        <v>88</v>
      </c>
      <c r="F154" s="37"/>
      <c r="G154" s="42">
        <v>232.91</v>
      </c>
      <c r="H154" s="41">
        <f t="shared" si="4"/>
        <v>232.91</v>
      </c>
      <c r="I154" s="56">
        <f t="shared" si="5"/>
        <v>0</v>
      </c>
      <c r="J154" s="54">
        <f>ROUND(H154*报价汇总表16!$C$8,2)</f>
        <v>0</v>
      </c>
      <c r="K154" s="56"/>
      <c r="L154" s="53"/>
    </row>
    <row r="155" ht="69.95" customHeight="1" spans="1:12">
      <c r="A155" s="38" t="s">
        <v>190</v>
      </c>
      <c r="B155" s="39" t="s">
        <v>499</v>
      </c>
      <c r="C155" s="40" t="s">
        <v>500</v>
      </c>
      <c r="D155" s="40" t="s">
        <v>479</v>
      </c>
      <c r="E155" s="36" t="s">
        <v>88</v>
      </c>
      <c r="F155" s="37"/>
      <c r="G155" s="42">
        <v>299.59</v>
      </c>
      <c r="H155" s="41">
        <f t="shared" si="4"/>
        <v>299.59</v>
      </c>
      <c r="I155" s="56">
        <f t="shared" si="5"/>
        <v>0</v>
      </c>
      <c r="J155" s="54">
        <f>ROUND(H155*报价汇总表16!$C$8,2)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ROUND(H156*报价汇总表16!$C$8,2)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ROUND(H157*报价汇总表16!$C$8,2)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ROUND(H158*报价汇总表16!$C$8,2)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ROUND(H159*报价汇总表16!$C$8,2)</f>
        <v>0</v>
      </c>
      <c r="K159" s="56"/>
      <c r="L159" s="53"/>
    </row>
    <row r="160" ht="39.95" customHeight="1" spans="1:12">
      <c r="A160" s="38" t="s">
        <v>513</v>
      </c>
      <c r="B160" s="39" t="s">
        <v>514</v>
      </c>
      <c r="C160" s="40" t="s">
        <v>515</v>
      </c>
      <c r="D160" s="40" t="s">
        <v>516</v>
      </c>
      <c r="E160" s="36" t="s">
        <v>57</v>
      </c>
      <c r="F160" s="37"/>
      <c r="G160" s="42">
        <v>429.914486153846</v>
      </c>
      <c r="H160" s="41">
        <f t="shared" si="4"/>
        <v>429.91</v>
      </c>
      <c r="I160" s="56">
        <f t="shared" si="5"/>
        <v>0</v>
      </c>
      <c r="J160" s="54">
        <f>ROUND(H160*报价汇总表16!$C$8,2)</f>
        <v>0</v>
      </c>
      <c r="K160" s="56"/>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ROUND(H161*报价汇总表16!$C$8,2)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ROUND(H162*报价汇总表16!$C$8,2)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ROUND(H163*报价汇总表16!$C$8,2)</f>
        <v>0</v>
      </c>
      <c r="K163" s="56"/>
      <c r="L163" s="53"/>
    </row>
    <row r="164" ht="30" customHeight="1" spans="1:12">
      <c r="A164" s="38" t="s">
        <v>45</v>
      </c>
      <c r="B164" s="39" t="s">
        <v>527</v>
      </c>
      <c r="C164" s="40" t="s">
        <v>528</v>
      </c>
      <c r="D164" s="40" t="s">
        <v>529</v>
      </c>
      <c r="E164" s="36" t="s">
        <v>168</v>
      </c>
      <c r="F164" s="37">
        <v>10000</v>
      </c>
      <c r="G164" s="42">
        <v>1.25299</v>
      </c>
      <c r="H164" s="41">
        <f t="shared" si="4"/>
        <v>1.25</v>
      </c>
      <c r="I164" s="56">
        <f t="shared" si="5"/>
        <v>12500</v>
      </c>
      <c r="J164" s="57"/>
      <c r="K164" s="56">
        <f>ROUND(F164*J164,0)</f>
        <v>0</v>
      </c>
      <c r="L164" s="53" t="s">
        <v>530</v>
      </c>
    </row>
    <row r="165" ht="30" customHeight="1" spans="1:12">
      <c r="A165" s="38" t="s">
        <v>49</v>
      </c>
      <c r="B165" s="39" t="s">
        <v>531</v>
      </c>
      <c r="C165" s="40" t="s">
        <v>532</v>
      </c>
      <c r="D165" s="40" t="s">
        <v>529</v>
      </c>
      <c r="E165" s="36" t="s">
        <v>168</v>
      </c>
      <c r="F165" s="37">
        <v>10000</v>
      </c>
      <c r="G165" s="42">
        <v>1.2493</v>
      </c>
      <c r="H165" s="41">
        <f t="shared" si="4"/>
        <v>1.25</v>
      </c>
      <c r="I165" s="56">
        <f t="shared" si="5"/>
        <v>12500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ROUND(H166*报价汇总表16!$C$8,2)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ROUND(H167*报价汇总表16!$C$8,2)</f>
        <v>0</v>
      </c>
      <c r="K167" s="56"/>
      <c r="L167" s="53"/>
    </row>
    <row r="168" ht="60" customHeight="1" spans="1:12">
      <c r="A168" s="38" t="s">
        <v>61</v>
      </c>
      <c r="B168" s="39" t="s">
        <v>538</v>
      </c>
      <c r="C168" s="40" t="s">
        <v>539</v>
      </c>
      <c r="D168" s="40" t="s">
        <v>540</v>
      </c>
      <c r="E168" s="36" t="s">
        <v>168</v>
      </c>
      <c r="F168" s="37">
        <v>10000</v>
      </c>
      <c r="G168" s="42">
        <v>9.0493</v>
      </c>
      <c r="H168" s="41">
        <f t="shared" si="4"/>
        <v>9.05</v>
      </c>
      <c r="I168" s="56">
        <f t="shared" si="5"/>
        <v>90500</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ROUND(H169*报价汇总表16!$C$8,2)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ROUND(H170*报价汇总表16!$C$8,2)</f>
        <v>0</v>
      </c>
      <c r="K170" s="56"/>
      <c r="L170" s="53"/>
    </row>
    <row r="171" ht="60" customHeight="1" spans="1:12">
      <c r="A171" s="38" t="s">
        <v>45</v>
      </c>
      <c r="B171" s="39" t="s">
        <v>546</v>
      </c>
      <c r="C171" s="40" t="s">
        <v>547</v>
      </c>
      <c r="D171" s="40" t="s">
        <v>548</v>
      </c>
      <c r="E171" s="36" t="s">
        <v>41</v>
      </c>
      <c r="F171" s="37">
        <v>5000</v>
      </c>
      <c r="G171" s="42">
        <v>8.12</v>
      </c>
      <c r="H171" s="41">
        <f t="shared" si="4"/>
        <v>8.12</v>
      </c>
      <c r="I171" s="56">
        <f t="shared" si="5"/>
        <v>40600</v>
      </c>
      <c r="J171" s="57"/>
      <c r="K171" s="56">
        <f>ROUND(F171*J171,0)</f>
        <v>0</v>
      </c>
      <c r="L171" s="53"/>
    </row>
    <row r="172" ht="60" customHeight="1" spans="1:12">
      <c r="A172" s="38" t="s">
        <v>49</v>
      </c>
      <c r="B172" s="39" t="s">
        <v>549</v>
      </c>
      <c r="C172" s="40" t="s">
        <v>550</v>
      </c>
      <c r="D172" s="40" t="s">
        <v>551</v>
      </c>
      <c r="E172" s="36" t="s">
        <v>41</v>
      </c>
      <c r="F172" s="37">
        <v>3000</v>
      </c>
      <c r="G172" s="42">
        <v>13.32</v>
      </c>
      <c r="H172" s="41">
        <f t="shared" si="4"/>
        <v>13.32</v>
      </c>
      <c r="I172" s="56">
        <f t="shared" si="5"/>
        <v>39960</v>
      </c>
      <c r="J172" s="57"/>
      <c r="K172" s="56">
        <f>ROUND(F172*J172,0)</f>
        <v>0</v>
      </c>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ROUND(H173*报价汇总表16!$C$8,2)</f>
        <v>0</v>
      </c>
      <c r="K173" s="56"/>
      <c r="L173" s="53"/>
    </row>
    <row r="174" ht="69.95" customHeight="1" spans="1:12">
      <c r="A174" s="38" t="s">
        <v>285</v>
      </c>
      <c r="B174" s="39" t="s">
        <v>555</v>
      </c>
      <c r="C174" s="40" t="s">
        <v>556</v>
      </c>
      <c r="D174" s="40" t="s">
        <v>557</v>
      </c>
      <c r="E174" s="36" t="s">
        <v>41</v>
      </c>
      <c r="F174" s="37">
        <v>500</v>
      </c>
      <c r="G174" s="42">
        <v>25.87</v>
      </c>
      <c r="H174" s="41">
        <f t="shared" si="4"/>
        <v>25.87</v>
      </c>
      <c r="I174" s="56">
        <f t="shared" si="5"/>
        <v>12935</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ROUND(H175*报价汇总表16!$C$8,2)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ROUND(H176*报价汇总表16!$C$8,2)</f>
        <v>0</v>
      </c>
      <c r="K176" s="56"/>
      <c r="L176" s="53"/>
    </row>
    <row r="177" ht="69.95" customHeight="1" spans="1:12">
      <c r="A177" s="38" t="s">
        <v>61</v>
      </c>
      <c r="B177" s="39" t="s">
        <v>563</v>
      </c>
      <c r="C177" s="40" t="s">
        <v>564</v>
      </c>
      <c r="D177" s="40" t="s">
        <v>560</v>
      </c>
      <c r="E177" s="36" t="s">
        <v>41</v>
      </c>
      <c r="F177" s="37"/>
      <c r="G177" s="42">
        <v>51.67</v>
      </c>
      <c r="H177" s="41">
        <f t="shared" si="4"/>
        <v>51.67</v>
      </c>
      <c r="I177" s="56">
        <f t="shared" si="5"/>
        <v>0</v>
      </c>
      <c r="J177" s="54">
        <f>ROUND(H177*报价汇总表16!$C$8,2)</f>
        <v>0</v>
      </c>
      <c r="K177" s="56"/>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ROUND(H178*报价汇总表16!$C$8,2)</f>
        <v>0</v>
      </c>
      <c r="K178" s="56"/>
      <c r="L178" s="53"/>
    </row>
    <row r="179" ht="69.95" customHeight="1" spans="1:12">
      <c r="A179" s="38" t="s">
        <v>372</v>
      </c>
      <c r="B179" s="39" t="s">
        <v>567</v>
      </c>
      <c r="C179" s="40" t="s">
        <v>568</v>
      </c>
      <c r="D179" s="40" t="s">
        <v>560</v>
      </c>
      <c r="E179" s="36" t="s">
        <v>41</v>
      </c>
      <c r="F179" s="37"/>
      <c r="G179" s="42">
        <v>59.87</v>
      </c>
      <c r="H179" s="41">
        <f t="shared" si="4"/>
        <v>59.87</v>
      </c>
      <c r="I179" s="56">
        <f t="shared" si="5"/>
        <v>0</v>
      </c>
      <c r="J179" s="54">
        <f>ROUND(H179*报价汇总表16!$C$8,2)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ROUND(H180*报价汇总表16!$C$8,2)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ROUND(H181*报价汇总表16!$C$8,2)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ROUND(H182*报价汇总表16!$C$8,2)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ROUND(H183*报价汇总表16!$C$8,2)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ROUND(H184*报价汇总表16!$C$8,2)</f>
        <v>0</v>
      </c>
      <c r="K184" s="56"/>
      <c r="L184" s="53"/>
    </row>
    <row r="185" ht="69.95" customHeight="1" spans="1:12">
      <c r="A185" s="38" t="s">
        <v>61</v>
      </c>
      <c r="B185" s="39" t="s">
        <v>583</v>
      </c>
      <c r="C185" s="40" t="s">
        <v>584</v>
      </c>
      <c r="D185" s="40" t="s">
        <v>585</v>
      </c>
      <c r="E185" s="36" t="s">
        <v>57</v>
      </c>
      <c r="F185" s="37">
        <v>100</v>
      </c>
      <c r="G185" s="42">
        <v>385.62</v>
      </c>
      <c r="H185" s="41">
        <f t="shared" si="4"/>
        <v>385.62</v>
      </c>
      <c r="I185" s="56">
        <f t="shared" si="5"/>
        <v>38562</v>
      </c>
      <c r="J185" s="57"/>
      <c r="K185" s="56">
        <f>ROUND(F185*J185,0)</f>
        <v>0</v>
      </c>
      <c r="L185" s="53"/>
    </row>
    <row r="186" ht="69.95" customHeight="1" spans="1:12">
      <c r="A186" s="38" t="s">
        <v>66</v>
      </c>
      <c r="B186" s="39" t="s">
        <v>586</v>
      </c>
      <c r="C186" s="40" t="s">
        <v>587</v>
      </c>
      <c r="D186" s="40" t="s">
        <v>585</v>
      </c>
      <c r="E186" s="36" t="s">
        <v>57</v>
      </c>
      <c r="F186" s="37">
        <v>100</v>
      </c>
      <c r="G186" s="42">
        <v>409.79</v>
      </c>
      <c r="H186" s="41">
        <f t="shared" si="4"/>
        <v>409.79</v>
      </c>
      <c r="I186" s="56">
        <f t="shared" si="5"/>
        <v>40979</v>
      </c>
      <c r="J186" s="57"/>
      <c r="K186" s="56">
        <f>ROUND(F186*J186,0)</f>
        <v>0</v>
      </c>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ROUND(H187*报价汇总表16!$C$8,2)</f>
        <v>0</v>
      </c>
      <c r="K187" s="56"/>
      <c r="L187" s="53"/>
    </row>
    <row r="188" ht="69.95" customHeight="1" spans="1:12">
      <c r="A188" s="38" t="s">
        <v>61</v>
      </c>
      <c r="B188" s="39" t="s">
        <v>590</v>
      </c>
      <c r="C188" s="40" t="s">
        <v>591</v>
      </c>
      <c r="D188" s="40" t="s">
        <v>585</v>
      </c>
      <c r="E188" s="36" t="s">
        <v>57</v>
      </c>
      <c r="F188" s="37"/>
      <c r="G188" s="42">
        <v>415.99</v>
      </c>
      <c r="H188" s="41">
        <f t="shared" si="4"/>
        <v>415.99</v>
      </c>
      <c r="I188" s="56">
        <f t="shared" si="5"/>
        <v>0</v>
      </c>
      <c r="J188" s="54">
        <f>ROUND(H188*报价汇总表16!$C$8,2)</f>
        <v>0</v>
      </c>
      <c r="K188" s="56"/>
      <c r="L188" s="53"/>
    </row>
    <row r="189" ht="69.95" customHeight="1" spans="1:12">
      <c r="A189" s="38" t="s">
        <v>66</v>
      </c>
      <c r="B189" s="39" t="s">
        <v>592</v>
      </c>
      <c r="C189" s="40" t="s">
        <v>593</v>
      </c>
      <c r="D189" s="40" t="s">
        <v>585</v>
      </c>
      <c r="E189" s="36" t="s">
        <v>57</v>
      </c>
      <c r="F189" s="37"/>
      <c r="G189" s="42">
        <v>433.8</v>
      </c>
      <c r="H189" s="41">
        <f t="shared" si="4"/>
        <v>433.8</v>
      </c>
      <c r="I189" s="56">
        <f t="shared" si="5"/>
        <v>0</v>
      </c>
      <c r="J189" s="54">
        <f>ROUND(H189*报价汇总表16!$C$8,2)</f>
        <v>0</v>
      </c>
      <c r="K189" s="56"/>
      <c r="L189" s="53"/>
    </row>
    <row r="190" ht="69.95" customHeight="1" spans="1:12">
      <c r="A190" s="38" t="s">
        <v>372</v>
      </c>
      <c r="B190" s="39" t="s">
        <v>594</v>
      </c>
      <c r="C190" s="40" t="s">
        <v>595</v>
      </c>
      <c r="D190" s="40" t="s">
        <v>585</v>
      </c>
      <c r="E190" s="36" t="s">
        <v>57</v>
      </c>
      <c r="F190" s="37">
        <v>50</v>
      </c>
      <c r="G190" s="42">
        <v>436.66</v>
      </c>
      <c r="H190" s="41">
        <f t="shared" si="4"/>
        <v>436.66</v>
      </c>
      <c r="I190" s="56">
        <f t="shared" si="5"/>
        <v>21833</v>
      </c>
      <c r="J190" s="57"/>
      <c r="K190" s="56">
        <f>ROUND(F190*J190,0)</f>
        <v>0</v>
      </c>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ROUND(H191*报价汇总表16!$C$8,2)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ROUND(H192*报价汇总表16!$C$8,2)</f>
        <v>0</v>
      </c>
      <c r="K192" s="56"/>
      <c r="L192" s="53"/>
    </row>
    <row r="193" ht="60" customHeight="1" spans="1:12">
      <c r="A193" s="38" t="s">
        <v>61</v>
      </c>
      <c r="B193" s="39" t="s">
        <v>601</v>
      </c>
      <c r="C193" s="40" t="s">
        <v>602</v>
      </c>
      <c r="D193" s="40" t="s">
        <v>603</v>
      </c>
      <c r="E193" s="36" t="s">
        <v>57</v>
      </c>
      <c r="F193" s="37">
        <v>600</v>
      </c>
      <c r="G193" s="42">
        <v>244.5275211336</v>
      </c>
      <c r="H193" s="41">
        <f t="shared" si="4"/>
        <v>244.53</v>
      </c>
      <c r="I193" s="56">
        <f t="shared" si="5"/>
        <v>146718</v>
      </c>
      <c r="J193" s="57"/>
      <c r="K193" s="56">
        <f>ROUND(F193*J193,0)</f>
        <v>0</v>
      </c>
      <c r="L193" s="53" t="s">
        <v>437</v>
      </c>
    </row>
    <row r="194" ht="60" customHeight="1" spans="1:12">
      <c r="A194" s="38" t="s">
        <v>66</v>
      </c>
      <c r="B194" s="39" t="s">
        <v>604</v>
      </c>
      <c r="C194" s="40" t="s">
        <v>605</v>
      </c>
      <c r="D194" s="40" t="s">
        <v>603</v>
      </c>
      <c r="E194" s="36" t="s">
        <v>57</v>
      </c>
      <c r="F194" s="37"/>
      <c r="G194" s="42">
        <v>244.529512491</v>
      </c>
      <c r="H194" s="41">
        <f t="shared" si="4"/>
        <v>244.53</v>
      </c>
      <c r="I194" s="56">
        <f t="shared" si="5"/>
        <v>0</v>
      </c>
      <c r="J194" s="54">
        <f>ROUND(H194*报价汇总表16!$C$8,2)</f>
        <v>0</v>
      </c>
      <c r="K194" s="56"/>
      <c r="L194" s="53" t="s">
        <v>146</v>
      </c>
    </row>
    <row r="195" ht="60" customHeight="1" spans="1:12">
      <c r="A195" s="38" t="s">
        <v>372</v>
      </c>
      <c r="B195" s="39" t="s">
        <v>606</v>
      </c>
      <c r="C195" s="40" t="s">
        <v>607</v>
      </c>
      <c r="D195" s="40" t="s">
        <v>603</v>
      </c>
      <c r="E195" s="36" t="s">
        <v>57</v>
      </c>
      <c r="F195" s="37"/>
      <c r="G195" s="42">
        <v>244.5298605328</v>
      </c>
      <c r="H195" s="41">
        <f t="shared" si="4"/>
        <v>244.53</v>
      </c>
      <c r="I195" s="56">
        <f t="shared" si="5"/>
        <v>0</v>
      </c>
      <c r="J195" s="54">
        <f>ROUND(H195*报价汇总表16!$C$8,2)</f>
        <v>0</v>
      </c>
      <c r="K195" s="56"/>
      <c r="L195" s="53" t="s">
        <v>608</v>
      </c>
    </row>
    <row r="196" ht="60" customHeight="1" spans="1:12">
      <c r="A196" s="38" t="s">
        <v>376</v>
      </c>
      <c r="B196" s="39" t="s">
        <v>609</v>
      </c>
      <c r="C196" s="40" t="s">
        <v>610</v>
      </c>
      <c r="D196" s="40" t="s">
        <v>603</v>
      </c>
      <c r="E196" s="36" t="s">
        <v>57</v>
      </c>
      <c r="F196" s="37"/>
      <c r="G196" s="42">
        <v>244.5297669722</v>
      </c>
      <c r="H196" s="41">
        <f t="shared" si="4"/>
        <v>244.53</v>
      </c>
      <c r="I196" s="56">
        <f t="shared" si="5"/>
        <v>0</v>
      </c>
      <c r="J196" s="54">
        <f>ROUND(H196*报价汇总表16!$C$8,2)</f>
        <v>0</v>
      </c>
      <c r="K196" s="56"/>
      <c r="L196" s="53" t="s">
        <v>611</v>
      </c>
    </row>
    <row r="197" ht="60" customHeight="1" spans="1:12">
      <c r="A197" s="38" t="s">
        <v>403</v>
      </c>
      <c r="B197" s="39" t="s">
        <v>612</v>
      </c>
      <c r="C197" s="40" t="s">
        <v>613</v>
      </c>
      <c r="D197" s="40" t="s">
        <v>603</v>
      </c>
      <c r="E197" s="36" t="s">
        <v>57</v>
      </c>
      <c r="F197" s="37"/>
      <c r="G197" s="42">
        <v>230.4897700768</v>
      </c>
      <c r="H197" s="41">
        <f t="shared" si="4"/>
        <v>230.49</v>
      </c>
      <c r="I197" s="56">
        <f t="shared" si="5"/>
        <v>0</v>
      </c>
      <c r="J197" s="54">
        <f>ROUND(H197*报价汇总表16!$C$8,2)</f>
        <v>0</v>
      </c>
      <c r="K197" s="56"/>
      <c r="L197" s="53" t="s">
        <v>614</v>
      </c>
    </row>
    <row r="198" ht="60" customHeight="1" spans="1:12">
      <c r="A198" s="38" t="s">
        <v>615</v>
      </c>
      <c r="B198" s="39" t="s">
        <v>616</v>
      </c>
      <c r="C198" s="40" t="s">
        <v>617</v>
      </c>
      <c r="D198" s="40" t="s">
        <v>603</v>
      </c>
      <c r="E198" s="36" t="s">
        <v>57</v>
      </c>
      <c r="F198" s="37"/>
      <c r="G198" s="42">
        <v>230.490095182</v>
      </c>
      <c r="H198" s="41">
        <f t="shared" si="4"/>
        <v>230.49</v>
      </c>
      <c r="I198" s="56">
        <f t="shared" si="5"/>
        <v>0</v>
      </c>
      <c r="J198" s="54">
        <f>ROUND(H198*报价汇总表16!$C$8,2)</f>
        <v>0</v>
      </c>
      <c r="K198" s="56"/>
      <c r="L198" s="53" t="s">
        <v>437</v>
      </c>
    </row>
    <row r="199" ht="30" customHeight="1" spans="1:12">
      <c r="A199" s="38" t="s">
        <v>618</v>
      </c>
      <c r="B199" s="39" t="s">
        <v>619</v>
      </c>
      <c r="C199" s="40" t="s">
        <v>620</v>
      </c>
      <c r="D199" s="40" t="s">
        <v>621</v>
      </c>
      <c r="E199" s="36" t="s">
        <v>57</v>
      </c>
      <c r="F199" s="37"/>
      <c r="G199" s="42">
        <v>162.686150019</v>
      </c>
      <c r="H199" s="41">
        <f t="shared" ref="H199:H262" si="6">ROUND(G199,2)</f>
        <v>162.69</v>
      </c>
      <c r="I199" s="56">
        <f t="shared" ref="I199:I262" si="7">ROUND(F199*H199,0)</f>
        <v>0</v>
      </c>
      <c r="J199" s="54">
        <f>ROUND(H199*报价汇总表16!$C$8,2)</f>
        <v>0</v>
      </c>
      <c r="K199" s="56"/>
      <c r="L199" s="53" t="s">
        <v>146</v>
      </c>
    </row>
    <row r="200" ht="30" customHeight="1" spans="1:12">
      <c r="A200" s="38" t="s">
        <v>622</v>
      </c>
      <c r="B200" s="39"/>
      <c r="C200" s="40" t="s">
        <v>623</v>
      </c>
      <c r="D200" s="40"/>
      <c r="E200" s="36" t="s">
        <v>57</v>
      </c>
      <c r="F200" s="37"/>
      <c r="G200" s="42">
        <v>162.6841878386</v>
      </c>
      <c r="H200" s="41">
        <f t="shared" si="6"/>
        <v>162.68</v>
      </c>
      <c r="I200" s="56">
        <f t="shared" si="7"/>
        <v>0</v>
      </c>
      <c r="J200" s="54">
        <f>ROUND(H200*报价汇总表16!$C$8,2)</f>
        <v>0</v>
      </c>
      <c r="K200" s="56"/>
      <c r="L200" s="53" t="s">
        <v>437</v>
      </c>
    </row>
    <row r="201" ht="69.95" customHeight="1" spans="1:12">
      <c r="A201" s="38" t="s">
        <v>49</v>
      </c>
      <c r="B201" s="39" t="s">
        <v>624</v>
      </c>
      <c r="C201" s="40" t="s">
        <v>625</v>
      </c>
      <c r="D201" s="40" t="s">
        <v>626</v>
      </c>
      <c r="E201" s="36" t="s">
        <v>57</v>
      </c>
      <c r="F201" s="37">
        <v>10</v>
      </c>
      <c r="G201" s="42">
        <v>269.3458526032</v>
      </c>
      <c r="H201" s="41">
        <f t="shared" si="6"/>
        <v>269.35</v>
      </c>
      <c r="I201" s="56">
        <f t="shared" si="7"/>
        <v>2694</v>
      </c>
      <c r="J201" s="57"/>
      <c r="K201" s="56">
        <f>ROUND(F201*J201,0)</f>
        <v>0</v>
      </c>
      <c r="L201" s="53" t="s">
        <v>437</v>
      </c>
    </row>
    <row r="202" ht="69.95" customHeight="1" spans="1:12">
      <c r="A202" s="38" t="s">
        <v>627</v>
      </c>
      <c r="B202" s="39" t="s">
        <v>628</v>
      </c>
      <c r="C202" s="40" t="s">
        <v>629</v>
      </c>
      <c r="D202" s="40" t="s">
        <v>626</v>
      </c>
      <c r="E202" s="36" t="s">
        <v>57</v>
      </c>
      <c r="F202" s="37"/>
      <c r="G202" s="42">
        <v>269.347314858</v>
      </c>
      <c r="H202" s="41">
        <f t="shared" si="6"/>
        <v>269.35</v>
      </c>
      <c r="I202" s="56">
        <f t="shared" si="7"/>
        <v>0</v>
      </c>
      <c r="J202" s="54">
        <f>ROUND(H202*报价汇总表16!$C$8,2)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ROUND(H203*报价汇总表16!$C$8,2)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ROUND(H204*报价汇总表16!$C$8,2)</f>
        <v>0</v>
      </c>
      <c r="K204" s="56"/>
      <c r="L204" s="53"/>
    </row>
    <row r="205" ht="90" customHeight="1" spans="1:12">
      <c r="A205" s="38" t="s">
        <v>61</v>
      </c>
      <c r="B205" s="39" t="s">
        <v>635</v>
      </c>
      <c r="C205" s="40" t="s">
        <v>636</v>
      </c>
      <c r="D205" s="40" t="s">
        <v>637</v>
      </c>
      <c r="E205" s="36" t="s">
        <v>57</v>
      </c>
      <c r="F205" s="37"/>
      <c r="G205" s="42">
        <v>367.16</v>
      </c>
      <c r="H205" s="41">
        <f t="shared" si="6"/>
        <v>367.16</v>
      </c>
      <c r="I205" s="56">
        <f t="shared" si="7"/>
        <v>0</v>
      </c>
      <c r="J205" s="54">
        <f>ROUND(H205*报价汇总表16!$C$8,2)</f>
        <v>0</v>
      </c>
      <c r="K205" s="56"/>
      <c r="L205" s="53"/>
    </row>
    <row r="206" ht="90" customHeight="1" spans="1:12">
      <c r="A206" s="38" t="s">
        <v>66</v>
      </c>
      <c r="B206" s="39" t="s">
        <v>638</v>
      </c>
      <c r="C206" s="40" t="s">
        <v>639</v>
      </c>
      <c r="D206" s="40" t="s">
        <v>637</v>
      </c>
      <c r="E206" s="36" t="s">
        <v>57</v>
      </c>
      <c r="F206" s="37"/>
      <c r="G206" s="42">
        <v>372.57</v>
      </c>
      <c r="H206" s="41">
        <f t="shared" si="6"/>
        <v>372.57</v>
      </c>
      <c r="I206" s="56">
        <f t="shared" si="7"/>
        <v>0</v>
      </c>
      <c r="J206" s="54">
        <f>ROUND(H206*报价汇总表16!$C$8,2)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ROUND(H207*报价汇总表16!$C$8,2)</f>
        <v>0</v>
      </c>
      <c r="K207" s="56"/>
      <c r="L207" s="53"/>
    </row>
    <row r="208" ht="80.1" customHeight="1" spans="1:12">
      <c r="A208" s="38" t="s">
        <v>61</v>
      </c>
      <c r="B208" s="39" t="s">
        <v>642</v>
      </c>
      <c r="C208" s="40" t="s">
        <v>643</v>
      </c>
      <c r="D208" s="40" t="s">
        <v>644</v>
      </c>
      <c r="E208" s="36" t="s">
        <v>57</v>
      </c>
      <c r="F208" s="37"/>
      <c r="G208" s="42">
        <v>230.488522272</v>
      </c>
      <c r="H208" s="41">
        <f t="shared" si="6"/>
        <v>230.49</v>
      </c>
      <c r="I208" s="56">
        <f t="shared" si="7"/>
        <v>0</v>
      </c>
      <c r="J208" s="54">
        <f>ROUND(H208*报价汇总表16!$C$8,2)</f>
        <v>0</v>
      </c>
      <c r="K208" s="56"/>
      <c r="L208" s="53" t="s">
        <v>614</v>
      </c>
    </row>
    <row r="209" ht="80.1" customHeight="1" spans="1:12">
      <c r="A209" s="38" t="s">
        <v>66</v>
      </c>
      <c r="B209" s="39" t="s">
        <v>645</v>
      </c>
      <c r="C209" s="40" t="s">
        <v>646</v>
      </c>
      <c r="D209" s="40" t="s">
        <v>644</v>
      </c>
      <c r="E209" s="36" t="s">
        <v>57</v>
      </c>
      <c r="F209" s="37"/>
      <c r="G209" s="42">
        <v>171.1335626566</v>
      </c>
      <c r="H209" s="41">
        <f t="shared" si="6"/>
        <v>171.13</v>
      </c>
      <c r="I209" s="56">
        <f t="shared" si="7"/>
        <v>0</v>
      </c>
      <c r="J209" s="54">
        <f>ROUND(H209*报价汇总表16!$C$8,2)</f>
        <v>0</v>
      </c>
      <c r="K209" s="56"/>
      <c r="L209" s="53" t="s">
        <v>437</v>
      </c>
    </row>
    <row r="210" ht="80.1" customHeight="1" spans="1:12">
      <c r="A210" s="38" t="s">
        <v>647</v>
      </c>
      <c r="B210" s="39" t="s">
        <v>648</v>
      </c>
      <c r="C210" s="40" t="s">
        <v>649</v>
      </c>
      <c r="D210" s="40" t="s">
        <v>644</v>
      </c>
      <c r="E210" s="36" t="s">
        <v>57</v>
      </c>
      <c r="F210" s="37"/>
      <c r="G210" s="42">
        <v>230.4889143072</v>
      </c>
      <c r="H210" s="41">
        <f t="shared" si="6"/>
        <v>230.49</v>
      </c>
      <c r="I210" s="56">
        <f t="shared" si="7"/>
        <v>0</v>
      </c>
      <c r="J210" s="54">
        <f>ROUND(H210*报价汇总表16!$C$8,2)</f>
        <v>0</v>
      </c>
      <c r="K210" s="56"/>
      <c r="L210" s="53" t="s">
        <v>650</v>
      </c>
    </row>
    <row r="211" ht="99.95" customHeight="1" spans="1:12">
      <c r="A211" s="38" t="s">
        <v>190</v>
      </c>
      <c r="B211" s="39" t="s">
        <v>651</v>
      </c>
      <c r="C211" s="40" t="s">
        <v>652</v>
      </c>
      <c r="D211" s="40" t="s">
        <v>653</v>
      </c>
      <c r="E211" s="36" t="s">
        <v>57</v>
      </c>
      <c r="F211" s="37"/>
      <c r="G211" s="42">
        <v>192.65</v>
      </c>
      <c r="H211" s="41">
        <f t="shared" si="6"/>
        <v>192.65</v>
      </c>
      <c r="I211" s="56">
        <f t="shared" si="7"/>
        <v>0</v>
      </c>
      <c r="J211" s="54">
        <f>ROUND(H211*报价汇总表16!$C$8,2)</f>
        <v>0</v>
      </c>
      <c r="K211" s="56"/>
      <c r="L211" s="53"/>
    </row>
    <row r="212" ht="30" customHeight="1" spans="1:12">
      <c r="A212" s="38" t="s">
        <v>285</v>
      </c>
      <c r="B212" s="39" t="s">
        <v>654</v>
      </c>
      <c r="C212" s="40" t="s">
        <v>655</v>
      </c>
      <c r="D212" s="40" t="s">
        <v>656</v>
      </c>
      <c r="E212" s="36" t="s">
        <v>57</v>
      </c>
      <c r="F212" s="37"/>
      <c r="G212" s="42">
        <v>128.48</v>
      </c>
      <c r="H212" s="41">
        <f t="shared" si="6"/>
        <v>128.48</v>
      </c>
      <c r="I212" s="56">
        <f t="shared" si="7"/>
        <v>0</v>
      </c>
      <c r="J212" s="54">
        <f>ROUND(H212*报价汇总表16!$C$8,2)</f>
        <v>0</v>
      </c>
      <c r="K212" s="56"/>
      <c r="L212" s="53"/>
    </row>
    <row r="213" ht="60" customHeight="1" spans="1:12">
      <c r="A213" s="38" t="s">
        <v>657</v>
      </c>
      <c r="B213" s="39" t="s">
        <v>658</v>
      </c>
      <c r="C213" s="40" t="s">
        <v>659</v>
      </c>
      <c r="D213" s="40" t="s">
        <v>660</v>
      </c>
      <c r="E213" s="36" t="s">
        <v>41</v>
      </c>
      <c r="F213" s="37"/>
      <c r="G213" s="42">
        <v>6.6373526489</v>
      </c>
      <c r="H213" s="41">
        <f t="shared" si="6"/>
        <v>6.64</v>
      </c>
      <c r="I213" s="56">
        <f t="shared" si="7"/>
        <v>0</v>
      </c>
      <c r="J213" s="54">
        <f>ROUND(H213*报价汇总表16!$C$8,2)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ROUND(H214*报价汇总表16!$C$8,2)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ROUND(H215*报价汇总表16!$C$8,2)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ROUND(H216*报价汇总表16!$C$8,2)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ROUND(H217*报价汇总表16!$C$8,2)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ROUND(H218*报价汇总表16!$C$8,2)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ROUND(H219*报价汇总表16!$C$8,2)</f>
        <v>0</v>
      </c>
      <c r="K219" s="56"/>
      <c r="L219" s="58"/>
    </row>
    <row r="220" ht="90" customHeight="1" spans="1:12">
      <c r="A220" s="38" t="s">
        <v>61</v>
      </c>
      <c r="B220" s="39" t="s">
        <v>681</v>
      </c>
      <c r="C220" s="40" t="s">
        <v>682</v>
      </c>
      <c r="D220" s="40" t="s">
        <v>683</v>
      </c>
      <c r="E220" s="33" t="s">
        <v>57</v>
      </c>
      <c r="F220" s="34"/>
      <c r="G220" s="42">
        <v>355.09</v>
      </c>
      <c r="H220" s="41">
        <f t="shared" si="6"/>
        <v>355.09</v>
      </c>
      <c r="I220" s="56">
        <f t="shared" si="7"/>
        <v>0</v>
      </c>
      <c r="J220" s="54">
        <f>ROUND(H220*报价汇总表16!$C$8,2)</f>
        <v>0</v>
      </c>
      <c r="K220" s="56"/>
      <c r="L220" s="53"/>
    </row>
    <row r="221" ht="90" customHeight="1" spans="1:12">
      <c r="A221" s="38" t="s">
        <v>66</v>
      </c>
      <c r="B221" s="39" t="s">
        <v>684</v>
      </c>
      <c r="C221" s="40" t="s">
        <v>685</v>
      </c>
      <c r="D221" s="40" t="s">
        <v>683</v>
      </c>
      <c r="E221" s="36" t="s">
        <v>57</v>
      </c>
      <c r="F221" s="37"/>
      <c r="G221" s="42">
        <v>330.59</v>
      </c>
      <c r="H221" s="41">
        <f t="shared" si="6"/>
        <v>330.59</v>
      </c>
      <c r="I221" s="56">
        <f t="shared" si="7"/>
        <v>0</v>
      </c>
      <c r="J221" s="54">
        <f>ROUND(H221*报价汇总表16!$C$8,2)</f>
        <v>0</v>
      </c>
      <c r="K221" s="56"/>
      <c r="L221" s="53"/>
    </row>
    <row r="222" ht="90" customHeight="1" spans="1:12">
      <c r="A222" s="38" t="s">
        <v>372</v>
      </c>
      <c r="B222" s="39" t="s">
        <v>686</v>
      </c>
      <c r="C222" s="40" t="s">
        <v>687</v>
      </c>
      <c r="D222" s="40" t="s">
        <v>683</v>
      </c>
      <c r="E222" s="36" t="s">
        <v>57</v>
      </c>
      <c r="F222" s="37"/>
      <c r="G222" s="42">
        <v>360.62</v>
      </c>
      <c r="H222" s="41">
        <f t="shared" si="6"/>
        <v>360.62</v>
      </c>
      <c r="I222" s="56">
        <f t="shared" si="7"/>
        <v>0</v>
      </c>
      <c r="J222" s="54">
        <f>ROUND(H222*报价汇总表16!$C$8,2)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ROUND(H223*报价汇总表16!$C$8,2)</f>
        <v>0</v>
      </c>
      <c r="K223" s="56"/>
      <c r="L223" s="53"/>
    </row>
    <row r="224" ht="99.95" customHeight="1" spans="1:12">
      <c r="A224" s="38" t="s">
        <v>190</v>
      </c>
      <c r="B224" s="39" t="s">
        <v>690</v>
      </c>
      <c r="C224" s="40" t="s">
        <v>691</v>
      </c>
      <c r="D224" s="40" t="s">
        <v>692</v>
      </c>
      <c r="E224" s="36" t="s">
        <v>57</v>
      </c>
      <c r="F224" s="37"/>
      <c r="G224" s="42">
        <v>743.05</v>
      </c>
      <c r="H224" s="41">
        <f t="shared" si="6"/>
        <v>743.05</v>
      </c>
      <c r="I224" s="56">
        <f t="shared" si="7"/>
        <v>0</v>
      </c>
      <c r="J224" s="54">
        <f>ROUND(H224*报价汇总表16!$C$8,2)</f>
        <v>0</v>
      </c>
      <c r="K224" s="56"/>
      <c r="L224" s="53"/>
    </row>
    <row r="225" ht="90" customHeight="1" spans="1:12">
      <c r="A225" s="38" t="s">
        <v>285</v>
      </c>
      <c r="B225" s="39" t="s">
        <v>693</v>
      </c>
      <c r="C225" s="40" t="s">
        <v>694</v>
      </c>
      <c r="D225" s="40" t="s">
        <v>695</v>
      </c>
      <c r="E225" s="36" t="s">
        <v>57</v>
      </c>
      <c r="F225" s="37"/>
      <c r="G225" s="42">
        <v>218.25</v>
      </c>
      <c r="H225" s="41">
        <f t="shared" si="6"/>
        <v>218.25</v>
      </c>
      <c r="I225" s="56">
        <f t="shared" si="7"/>
        <v>0</v>
      </c>
      <c r="J225" s="54">
        <f>ROUND(H225*报价汇总表16!$C$8,2)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ROUND(H226*报价汇总表16!$C$8,2)</f>
        <v>0</v>
      </c>
      <c r="K226" s="56"/>
      <c r="L226" s="53"/>
    </row>
    <row r="227" ht="99.95" customHeight="1" spans="1:12">
      <c r="A227" s="38" t="s">
        <v>45</v>
      </c>
      <c r="B227" s="39" t="s">
        <v>699</v>
      </c>
      <c r="C227" s="40" t="s">
        <v>700</v>
      </c>
      <c r="D227" s="40" t="s">
        <v>701</v>
      </c>
      <c r="E227" s="36" t="s">
        <v>57</v>
      </c>
      <c r="F227" s="37">
        <v>1000</v>
      </c>
      <c r="G227" s="42">
        <v>190.0124537726</v>
      </c>
      <c r="H227" s="41">
        <f t="shared" si="6"/>
        <v>190.01</v>
      </c>
      <c r="I227" s="56">
        <f t="shared" si="7"/>
        <v>190010</v>
      </c>
      <c r="J227" s="57"/>
      <c r="K227" s="56">
        <f>ROUND(F227*J227,0)</f>
        <v>0</v>
      </c>
      <c r="L227" s="53" t="s">
        <v>437</v>
      </c>
    </row>
    <row r="228" ht="99.95" customHeight="1" spans="1:12">
      <c r="A228" s="38" t="s">
        <v>49</v>
      </c>
      <c r="B228" s="39" t="s">
        <v>702</v>
      </c>
      <c r="C228" s="40" t="s">
        <v>703</v>
      </c>
      <c r="D228" s="40" t="s">
        <v>701</v>
      </c>
      <c r="E228" s="36" t="s">
        <v>57</v>
      </c>
      <c r="F228" s="37"/>
      <c r="G228" s="42">
        <v>193.2591149884</v>
      </c>
      <c r="H228" s="41">
        <f t="shared" si="6"/>
        <v>193.26</v>
      </c>
      <c r="I228" s="56">
        <f t="shared" si="7"/>
        <v>0</v>
      </c>
      <c r="J228" s="54">
        <f>ROUND(H228*报价汇总表16!$C$8,2)</f>
        <v>0</v>
      </c>
      <c r="K228" s="56"/>
      <c r="L228" s="53" t="s">
        <v>650</v>
      </c>
    </row>
    <row r="229" ht="99.95" customHeight="1" spans="1:12">
      <c r="A229" s="38" t="s">
        <v>190</v>
      </c>
      <c r="B229" s="39" t="s">
        <v>704</v>
      </c>
      <c r="C229" s="40" t="s">
        <v>705</v>
      </c>
      <c r="D229" s="40" t="s">
        <v>701</v>
      </c>
      <c r="E229" s="36" t="s">
        <v>57</v>
      </c>
      <c r="F229" s="37"/>
      <c r="G229" s="42">
        <v>193.2602105248</v>
      </c>
      <c r="H229" s="41">
        <f t="shared" si="6"/>
        <v>193.26</v>
      </c>
      <c r="I229" s="56">
        <f t="shared" si="7"/>
        <v>0</v>
      </c>
      <c r="J229" s="54">
        <f>ROUND(H229*报价汇总表16!$C$8,2)</f>
        <v>0</v>
      </c>
      <c r="K229" s="56"/>
      <c r="L229" s="53" t="s">
        <v>706</v>
      </c>
    </row>
    <row r="230" ht="99.95" customHeight="1" spans="1:12">
      <c r="A230" s="38" t="s">
        <v>285</v>
      </c>
      <c r="B230" s="39" t="s">
        <v>707</v>
      </c>
      <c r="C230" s="40" t="s">
        <v>708</v>
      </c>
      <c r="D230" s="40" t="s">
        <v>701</v>
      </c>
      <c r="E230" s="36" t="s">
        <v>57</v>
      </c>
      <c r="F230" s="37"/>
      <c r="G230" s="42">
        <v>193.264776361</v>
      </c>
      <c r="H230" s="41">
        <f t="shared" si="6"/>
        <v>193.26</v>
      </c>
      <c r="I230" s="56">
        <f t="shared" si="7"/>
        <v>0</v>
      </c>
      <c r="J230" s="54">
        <f>ROUND(H230*报价汇总表16!$C$8,2)</f>
        <v>0</v>
      </c>
      <c r="K230" s="56"/>
      <c r="L230" s="53" t="s">
        <v>709</v>
      </c>
    </row>
    <row r="231" ht="99.95" customHeight="1" spans="1:12">
      <c r="A231" s="38" t="s">
        <v>289</v>
      </c>
      <c r="B231" s="39" t="s">
        <v>710</v>
      </c>
      <c r="C231" s="40" t="s">
        <v>711</v>
      </c>
      <c r="D231" s="40" t="s">
        <v>701</v>
      </c>
      <c r="E231" s="36" t="s">
        <v>57</v>
      </c>
      <c r="F231" s="37"/>
      <c r="G231" s="42">
        <v>190.0122549766</v>
      </c>
      <c r="H231" s="41">
        <f t="shared" si="6"/>
        <v>190.01</v>
      </c>
      <c r="I231" s="56">
        <f t="shared" si="7"/>
        <v>0</v>
      </c>
      <c r="J231" s="54">
        <f>ROUND(H231*报价汇总表16!$C$8,2)</f>
        <v>0</v>
      </c>
      <c r="K231" s="56"/>
      <c r="L231" s="53" t="s">
        <v>146</v>
      </c>
    </row>
    <row r="232" ht="60" customHeight="1" spans="1:12">
      <c r="A232" s="38" t="s">
        <v>712</v>
      </c>
      <c r="B232" s="39" t="s">
        <v>713</v>
      </c>
      <c r="C232" s="40" t="s">
        <v>714</v>
      </c>
      <c r="D232" s="40" t="s">
        <v>715</v>
      </c>
      <c r="E232" s="36" t="s">
        <v>57</v>
      </c>
      <c r="F232" s="37"/>
      <c r="G232" s="42">
        <v>35.83818</v>
      </c>
      <c r="H232" s="41">
        <f t="shared" si="6"/>
        <v>35.84</v>
      </c>
      <c r="I232" s="56">
        <f t="shared" si="7"/>
        <v>0</v>
      </c>
      <c r="J232" s="54">
        <f>ROUND(H232*报价汇总表16!$C$8,2)</f>
        <v>0</v>
      </c>
      <c r="K232" s="56"/>
      <c r="L232" s="53" t="s">
        <v>614</v>
      </c>
    </row>
    <row r="233" ht="99.95" customHeight="1" spans="1:12">
      <c r="A233" s="38" t="s">
        <v>716</v>
      </c>
      <c r="B233" s="39" t="s">
        <v>717</v>
      </c>
      <c r="C233" s="40" t="s">
        <v>718</v>
      </c>
      <c r="D233" s="40" t="s">
        <v>701</v>
      </c>
      <c r="E233" s="36" t="s">
        <v>57</v>
      </c>
      <c r="F233" s="37"/>
      <c r="G233" s="42">
        <v>190.0141406738</v>
      </c>
      <c r="H233" s="41">
        <f t="shared" si="6"/>
        <v>190.01</v>
      </c>
      <c r="I233" s="56">
        <f t="shared" si="7"/>
        <v>0</v>
      </c>
      <c r="J233" s="54">
        <f>ROUND(H233*报价汇总表16!$C$8,2)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ROUND(H234*报价汇总表16!$C$8,2)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ROUND(H235*报价汇总表16!$C$8,2)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ROUND(H236*报价汇总表16!$C$8,2)</f>
        <v>0</v>
      </c>
      <c r="K236" s="56"/>
      <c r="L236" s="53"/>
    </row>
    <row r="237" ht="50.1" customHeight="1" spans="1:12">
      <c r="A237" s="38" t="s">
        <v>61</v>
      </c>
      <c r="B237" s="39" t="s">
        <v>727</v>
      </c>
      <c r="C237" s="40" t="s">
        <v>728</v>
      </c>
      <c r="D237" s="40" t="s">
        <v>729</v>
      </c>
      <c r="E237" s="36" t="s">
        <v>57</v>
      </c>
      <c r="F237" s="37">
        <v>200</v>
      </c>
      <c r="G237" s="42">
        <v>271.95183062</v>
      </c>
      <c r="H237" s="41">
        <f t="shared" si="6"/>
        <v>271.95</v>
      </c>
      <c r="I237" s="56">
        <f t="shared" si="7"/>
        <v>54390</v>
      </c>
      <c r="J237" s="57"/>
      <c r="K237" s="56">
        <f>ROUND(F237*J237,0)</f>
        <v>0</v>
      </c>
      <c r="L237" s="53" t="s">
        <v>730</v>
      </c>
    </row>
    <row r="238" ht="50.1" customHeight="1" spans="1:12">
      <c r="A238" s="38" t="s">
        <v>66</v>
      </c>
      <c r="B238" s="39" t="s">
        <v>731</v>
      </c>
      <c r="C238" s="40" t="s">
        <v>732</v>
      </c>
      <c r="D238" s="40" t="s">
        <v>729</v>
      </c>
      <c r="E238" s="36" t="s">
        <v>57</v>
      </c>
      <c r="F238" s="37"/>
      <c r="G238" s="42">
        <v>314.7443498525</v>
      </c>
      <c r="H238" s="41">
        <f t="shared" si="6"/>
        <v>314.74</v>
      </c>
      <c r="I238" s="56">
        <f t="shared" si="7"/>
        <v>0</v>
      </c>
      <c r="J238" s="54">
        <f>ROUND(H238*报价汇总表16!$C$8,2)</f>
        <v>0</v>
      </c>
      <c r="K238" s="56"/>
      <c r="L238" s="53" t="s">
        <v>730</v>
      </c>
    </row>
    <row r="239" ht="50.1" customHeight="1" spans="1:12">
      <c r="A239" s="38" t="s">
        <v>372</v>
      </c>
      <c r="B239" s="39" t="s">
        <v>733</v>
      </c>
      <c r="C239" s="40" t="s">
        <v>734</v>
      </c>
      <c r="D239" s="40" t="s">
        <v>729</v>
      </c>
      <c r="E239" s="36" t="s">
        <v>57</v>
      </c>
      <c r="F239" s="37">
        <v>157.503217503218</v>
      </c>
      <c r="G239" s="42">
        <v>271.9508002094</v>
      </c>
      <c r="H239" s="41">
        <f t="shared" si="6"/>
        <v>271.95</v>
      </c>
      <c r="I239" s="56">
        <f t="shared" si="7"/>
        <v>42833</v>
      </c>
      <c r="J239" s="57"/>
      <c r="K239" s="56">
        <f>ROUND(F239*J239,0)</f>
        <v>0</v>
      </c>
      <c r="L239" s="53" t="s">
        <v>735</v>
      </c>
    </row>
    <row r="240" ht="50.1" customHeight="1" spans="1:12">
      <c r="A240" s="38" t="s">
        <v>376</v>
      </c>
      <c r="B240" s="39" t="s">
        <v>736</v>
      </c>
      <c r="C240" s="40" t="s">
        <v>737</v>
      </c>
      <c r="D240" s="40" t="s">
        <v>729</v>
      </c>
      <c r="E240" s="36" t="s">
        <v>57</v>
      </c>
      <c r="F240" s="37"/>
      <c r="G240" s="42">
        <v>314.7441862033</v>
      </c>
      <c r="H240" s="41">
        <f t="shared" si="6"/>
        <v>314.74</v>
      </c>
      <c r="I240" s="56">
        <f t="shared" si="7"/>
        <v>0</v>
      </c>
      <c r="J240" s="54">
        <f>ROUND(H240*报价汇总表16!$C$8,2)</f>
        <v>0</v>
      </c>
      <c r="K240" s="56"/>
      <c r="L240" s="53" t="s">
        <v>735</v>
      </c>
    </row>
    <row r="241" ht="50.1" customHeight="1" spans="1:12">
      <c r="A241" s="38" t="s">
        <v>49</v>
      </c>
      <c r="B241" s="39" t="s">
        <v>738</v>
      </c>
      <c r="C241" s="40" t="s">
        <v>739</v>
      </c>
      <c r="D241" s="40" t="s">
        <v>729</v>
      </c>
      <c r="E241" s="36" t="s">
        <v>57</v>
      </c>
      <c r="F241" s="37"/>
      <c r="G241" s="42">
        <v>755.29</v>
      </c>
      <c r="H241" s="41">
        <f t="shared" si="6"/>
        <v>755.29</v>
      </c>
      <c r="I241" s="56">
        <f t="shared" si="7"/>
        <v>0</v>
      </c>
      <c r="J241" s="54">
        <f>ROUND(H241*报价汇总表16!$C$8,2)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ROUND(H242*报价汇总表16!$C$8,2)</f>
        <v>0</v>
      </c>
      <c r="K242" s="56"/>
      <c r="L242" s="53"/>
    </row>
    <row r="243" ht="60" customHeight="1" spans="1:12">
      <c r="A243" s="38" t="s">
        <v>45</v>
      </c>
      <c r="B243" s="39" t="s">
        <v>743</v>
      </c>
      <c r="C243" s="40" t="s">
        <v>744</v>
      </c>
      <c r="D243" s="40" t="s">
        <v>745</v>
      </c>
      <c r="E243" s="36" t="s">
        <v>57</v>
      </c>
      <c r="F243" s="37"/>
      <c r="G243" s="42">
        <v>381.253416428</v>
      </c>
      <c r="H243" s="41">
        <f t="shared" si="6"/>
        <v>381.25</v>
      </c>
      <c r="I243" s="56">
        <f t="shared" si="7"/>
        <v>0</v>
      </c>
      <c r="J243" s="54">
        <f>ROUND(H243*报价汇总表16!$C$8,2)</f>
        <v>0</v>
      </c>
      <c r="K243" s="56"/>
      <c r="L243" s="53" t="s">
        <v>146</v>
      </c>
    </row>
    <row r="244" ht="60" customHeight="1" spans="1:12">
      <c r="A244" s="38" t="s">
        <v>49</v>
      </c>
      <c r="B244" s="39" t="s">
        <v>746</v>
      </c>
      <c r="C244" s="40" t="s">
        <v>747</v>
      </c>
      <c r="D244" s="40" t="s">
        <v>745</v>
      </c>
      <c r="E244" s="36" t="s">
        <v>57</v>
      </c>
      <c r="F244" s="37"/>
      <c r="G244" s="42">
        <v>426.513416428</v>
      </c>
      <c r="H244" s="41">
        <f t="shared" si="6"/>
        <v>426.51</v>
      </c>
      <c r="I244" s="56">
        <f t="shared" si="7"/>
        <v>0</v>
      </c>
      <c r="J244" s="54">
        <f>ROUND(H244*报价汇总表16!$C$8,2)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ROUND(H245*报价汇总表16!$C$8,2)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ROUND(H246*报价汇总表16!$C$8,2)</f>
        <v>0</v>
      </c>
      <c r="K246" s="56"/>
      <c r="L246" s="53" t="s">
        <v>755</v>
      </c>
    </row>
    <row r="247" ht="60" customHeight="1" spans="1:12">
      <c r="A247" s="38" t="s">
        <v>756</v>
      </c>
      <c r="B247" s="39" t="s">
        <v>757</v>
      </c>
      <c r="C247" s="40" t="s">
        <v>758</v>
      </c>
      <c r="D247" s="40" t="s">
        <v>759</v>
      </c>
      <c r="E247" s="36" t="s">
        <v>57</v>
      </c>
      <c r="F247" s="37"/>
      <c r="G247" s="42">
        <v>387.445935078</v>
      </c>
      <c r="H247" s="41">
        <f t="shared" si="6"/>
        <v>387.45</v>
      </c>
      <c r="I247" s="56">
        <f t="shared" si="7"/>
        <v>0</v>
      </c>
      <c r="J247" s="54">
        <f>ROUND(H247*报价汇总表16!$C$8,2)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ROUND(H248*报价汇总表16!$C$8,2)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ROUND(H249*报价汇总表16!$C$8,2)</f>
        <v>0</v>
      </c>
      <c r="K249" s="56"/>
      <c r="L249" s="53"/>
    </row>
    <row r="250" ht="60" customHeight="1" spans="1:12">
      <c r="A250" s="38" t="s">
        <v>767</v>
      </c>
      <c r="B250" s="39" t="s">
        <v>768</v>
      </c>
      <c r="C250" s="40" t="s">
        <v>769</v>
      </c>
      <c r="D250" s="40" t="s">
        <v>770</v>
      </c>
      <c r="E250" s="36" t="s">
        <v>41</v>
      </c>
      <c r="F250" s="37"/>
      <c r="G250" s="42">
        <v>162.42</v>
      </c>
      <c r="H250" s="41">
        <f t="shared" si="6"/>
        <v>162.42</v>
      </c>
      <c r="I250" s="56">
        <f t="shared" si="7"/>
        <v>0</v>
      </c>
      <c r="J250" s="54">
        <f>ROUND(H250*报价汇总表16!$C$8,2)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ROUND(H251*报价汇总表16!$C$8,2)</f>
        <v>0</v>
      </c>
      <c r="K251" s="56"/>
      <c r="L251" s="53"/>
    </row>
    <row r="252" ht="60" customHeight="1" spans="1:12">
      <c r="A252" s="38" t="s">
        <v>774</v>
      </c>
      <c r="B252" s="39" t="s">
        <v>775</v>
      </c>
      <c r="C252" s="40" t="s">
        <v>776</v>
      </c>
      <c r="D252" s="40" t="s">
        <v>777</v>
      </c>
      <c r="E252" s="36" t="s">
        <v>57</v>
      </c>
      <c r="F252" s="37"/>
      <c r="G252" s="42">
        <v>381.94</v>
      </c>
      <c r="H252" s="41">
        <f t="shared" si="6"/>
        <v>381.94</v>
      </c>
      <c r="I252" s="56">
        <f t="shared" si="7"/>
        <v>0</v>
      </c>
      <c r="J252" s="54">
        <f>ROUND(H252*报价汇总表16!$C$8,2)</f>
        <v>0</v>
      </c>
      <c r="K252" s="56"/>
      <c r="L252" s="53"/>
    </row>
    <row r="253" ht="60" customHeight="1" spans="1:12">
      <c r="A253" s="38" t="s">
        <v>778</v>
      </c>
      <c r="B253" s="39" t="s">
        <v>779</v>
      </c>
      <c r="C253" s="40" t="s">
        <v>780</v>
      </c>
      <c r="D253" s="40" t="s">
        <v>777</v>
      </c>
      <c r="E253" s="36" t="s">
        <v>57</v>
      </c>
      <c r="F253" s="37"/>
      <c r="G253" s="42">
        <v>231.38</v>
      </c>
      <c r="H253" s="41">
        <f t="shared" si="6"/>
        <v>231.38</v>
      </c>
      <c r="I253" s="56">
        <f t="shared" si="7"/>
        <v>0</v>
      </c>
      <c r="J253" s="54">
        <f>ROUND(H253*报价汇总表16!$C$8,2)</f>
        <v>0</v>
      </c>
      <c r="K253" s="56"/>
      <c r="L253" s="53"/>
    </row>
    <row r="254" ht="39.95" customHeight="1" spans="1:12">
      <c r="A254" s="38" t="s">
        <v>781</v>
      </c>
      <c r="B254" s="39" t="s">
        <v>782</v>
      </c>
      <c r="C254" s="40" t="s">
        <v>783</v>
      </c>
      <c r="D254" s="40" t="s">
        <v>279</v>
      </c>
      <c r="E254" s="36" t="s">
        <v>57</v>
      </c>
      <c r="F254" s="37"/>
      <c r="G254" s="42">
        <v>119.38</v>
      </c>
      <c r="H254" s="41">
        <f t="shared" si="6"/>
        <v>119.38</v>
      </c>
      <c r="I254" s="56">
        <f t="shared" si="7"/>
        <v>0</v>
      </c>
      <c r="J254" s="54">
        <f>ROUND(H254*报价汇总表16!$C$8,2)</f>
        <v>0</v>
      </c>
      <c r="K254" s="56"/>
      <c r="L254" s="53"/>
    </row>
    <row r="255" ht="39.95" customHeight="1" spans="1:12">
      <c r="A255" s="38" t="s">
        <v>784</v>
      </c>
      <c r="B255" s="39" t="s">
        <v>785</v>
      </c>
      <c r="C255" s="40" t="s">
        <v>786</v>
      </c>
      <c r="D255" s="40" t="s">
        <v>787</v>
      </c>
      <c r="E255" s="36" t="s">
        <v>57</v>
      </c>
      <c r="F255" s="37"/>
      <c r="G255" s="42">
        <v>257.93</v>
      </c>
      <c r="H255" s="41">
        <f t="shared" si="6"/>
        <v>257.93</v>
      </c>
      <c r="I255" s="56">
        <f t="shared" si="7"/>
        <v>0</v>
      </c>
      <c r="J255" s="54">
        <f>ROUND(H255*报价汇总表16!$C$8,2)</f>
        <v>0</v>
      </c>
      <c r="K255" s="56"/>
      <c r="L255" s="53"/>
    </row>
    <row r="256" ht="69.95" customHeight="1" spans="1:12">
      <c r="A256" s="38" t="s">
        <v>788</v>
      </c>
      <c r="B256" s="39" t="s">
        <v>789</v>
      </c>
      <c r="C256" s="40" t="s">
        <v>790</v>
      </c>
      <c r="D256" s="40" t="s">
        <v>791</v>
      </c>
      <c r="E256" s="36" t="s">
        <v>57</v>
      </c>
      <c r="F256" s="37"/>
      <c r="G256" s="42">
        <v>162.6891587638</v>
      </c>
      <c r="H256" s="41">
        <f t="shared" si="6"/>
        <v>162.69</v>
      </c>
      <c r="I256" s="56">
        <f t="shared" si="7"/>
        <v>0</v>
      </c>
      <c r="J256" s="54">
        <f>ROUND(H256*报价汇总表16!$C$8,2)</f>
        <v>0</v>
      </c>
      <c r="K256" s="56"/>
      <c r="L256" s="53" t="s">
        <v>146</v>
      </c>
    </row>
    <row r="257" ht="69.95" customHeight="1" spans="1:12">
      <c r="A257" s="38" t="s">
        <v>792</v>
      </c>
      <c r="B257" s="39" t="s">
        <v>793</v>
      </c>
      <c r="C257" s="40" t="s">
        <v>794</v>
      </c>
      <c r="D257" s="40" t="s">
        <v>791</v>
      </c>
      <c r="E257" s="36" t="s">
        <v>57</v>
      </c>
      <c r="F257" s="37"/>
      <c r="G257" s="42">
        <v>162.732763834108</v>
      </c>
      <c r="H257" s="41">
        <f t="shared" si="6"/>
        <v>162.73</v>
      </c>
      <c r="I257" s="56">
        <f t="shared" si="7"/>
        <v>0</v>
      </c>
      <c r="J257" s="54">
        <f>ROUND(H257*报价汇总表16!$C$8,2)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ROUND(H258*报价汇总表16!$C$8,2)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ROUND(H259*报价汇总表16!$C$8,2)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ROUND(H260*报价汇总表16!$C$8,2)</f>
        <v>0</v>
      </c>
      <c r="K260" s="56"/>
      <c r="L260" s="53" t="s">
        <v>803</v>
      </c>
    </row>
    <row r="261" ht="30" customHeight="1" spans="1:12">
      <c r="A261" s="38" t="s">
        <v>807</v>
      </c>
      <c r="B261" s="39" t="s">
        <v>808</v>
      </c>
      <c r="C261" s="40" t="s">
        <v>809</v>
      </c>
      <c r="D261" s="40" t="s">
        <v>810</v>
      </c>
      <c r="E261" s="36" t="s">
        <v>57</v>
      </c>
      <c r="F261" s="37"/>
      <c r="G261" s="42">
        <v>11.3668</v>
      </c>
      <c r="H261" s="41">
        <f t="shared" si="6"/>
        <v>11.37</v>
      </c>
      <c r="I261" s="56">
        <f t="shared" si="7"/>
        <v>0</v>
      </c>
      <c r="J261" s="54">
        <f>ROUND(H261*报价汇总表16!$C$8,2)</f>
        <v>0</v>
      </c>
      <c r="K261" s="56"/>
      <c r="L261" s="53" t="s">
        <v>614</v>
      </c>
    </row>
    <row r="262" ht="30" customHeight="1" spans="1:12">
      <c r="A262" s="38" t="s">
        <v>811</v>
      </c>
      <c r="B262" s="39" t="s">
        <v>812</v>
      </c>
      <c r="C262" s="40" t="s">
        <v>813</v>
      </c>
      <c r="D262" s="40" t="s">
        <v>810</v>
      </c>
      <c r="E262" s="36" t="s">
        <v>57</v>
      </c>
      <c r="F262" s="37"/>
      <c r="G262" s="42">
        <v>11.3712728072</v>
      </c>
      <c r="H262" s="41">
        <f t="shared" si="6"/>
        <v>11.37</v>
      </c>
      <c r="I262" s="56">
        <f t="shared" si="7"/>
        <v>0</v>
      </c>
      <c r="J262" s="54">
        <f>ROUND(H262*报价汇总表16!$C$8,2)</f>
        <v>0</v>
      </c>
      <c r="K262" s="56"/>
      <c r="L262" s="53" t="s">
        <v>814</v>
      </c>
    </row>
    <row r="263" ht="69.95" customHeight="1" spans="1:12">
      <c r="A263" s="38" t="s">
        <v>815</v>
      </c>
      <c r="B263" s="39" t="s">
        <v>816</v>
      </c>
      <c r="C263" s="40" t="s">
        <v>817</v>
      </c>
      <c r="D263" s="40" t="s">
        <v>810</v>
      </c>
      <c r="E263" s="36" t="s">
        <v>57</v>
      </c>
      <c r="F263" s="37"/>
      <c r="G263" s="42">
        <v>35.53264</v>
      </c>
      <c r="H263" s="41">
        <f>ROUND(G263,2)</f>
        <v>35.53</v>
      </c>
      <c r="I263" s="56">
        <f t="shared" ref="I263" si="8">ROUND(F263*H263,0)</f>
        <v>0</v>
      </c>
      <c r="J263" s="54">
        <f>ROUND(H263*报价汇总表16!$C$8,2)</f>
        <v>0</v>
      </c>
      <c r="K263" s="56"/>
      <c r="L263" s="53" t="s">
        <v>706</v>
      </c>
    </row>
    <row r="264" s="6" customFormat="1" ht="24" customHeight="1" spans="1:12">
      <c r="A264" s="59"/>
      <c r="B264" s="60" t="s">
        <v>818</v>
      </c>
      <c r="C264" s="61"/>
      <c r="D264" s="61"/>
      <c r="E264" s="62"/>
      <c r="F264" s="63"/>
      <c r="G264" s="62"/>
      <c r="H264" s="62"/>
      <c r="I264" s="64">
        <f>SUM(I5:I263)</f>
        <v>1470713</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11 J50 J63 J78 J118 J119 J140 J168 J173 J174 J190 J193 J201 J227 J237 J238 J239 J8:J10 J12:J16 J17:J18 J19:J32 J33:J34 J35:J36 J37:J39 J40:J45 J46:J47 J48:J49 J51:J52 J53:J54 J55:J57 J58:J60 J61:J62 J64:J77 J79:J89 J90:J91 J92:J93 J94:J95 J96:J107 J108:J109 J110:J115 J116:J117 J120:J126 J127:J128 J129:J131 J132:J133 J134:J137 J138:J139 J141:J142 J143:J163 J164:J165 J166:J167 J169:J170 J171:J172 J175:J184 J185:J186 J187:J189 J191:J192 J194:J200 J202:J226 J228:J236 J240: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N8" sqref="N8"/>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838</v>
      </c>
      <c r="B2" s="70"/>
      <c r="C2" s="70"/>
      <c r="D2" s="70"/>
      <c r="E2" s="70"/>
    </row>
    <row r="3" ht="39.95" customHeight="1" spans="1:5">
      <c r="A3" s="71" t="s">
        <v>7</v>
      </c>
      <c r="B3" s="72" t="s">
        <v>8</v>
      </c>
      <c r="C3" s="73" t="s">
        <v>9</v>
      </c>
      <c r="D3" s="74" t="s">
        <v>10</v>
      </c>
      <c r="E3" s="75" t="s">
        <v>11</v>
      </c>
    </row>
    <row r="4" ht="39.95" customHeight="1" spans="1:5">
      <c r="A4" s="76">
        <v>1</v>
      </c>
      <c r="B4" s="77" t="s">
        <v>12</v>
      </c>
      <c r="C4" s="78">
        <f>'17-益阳 '!I264</f>
        <v>1170713</v>
      </c>
      <c r="D4" s="78">
        <f>'17-益阳 '!K264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1170713</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32" activePane="bottomLeft" state="frozen"/>
      <selection/>
      <selection pane="bottomLeft" activeCell="J33" sqref="J33"/>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838</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22.49</v>
      </c>
      <c r="H7" s="41">
        <f t="shared" ref="H7:H70" si="0">ROUND(G7,2)</f>
        <v>22.49</v>
      </c>
      <c r="I7" s="56">
        <f t="shared" ref="I7:I70" si="1">ROUND(F7*H7,0)</f>
        <v>0</v>
      </c>
      <c r="J7" s="54">
        <f>ROUND(H7*报价汇总表17!$C$8,2)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ROUND(H8*报价汇总表17!$C$8,2)</f>
        <v>0</v>
      </c>
      <c r="K8" s="56"/>
      <c r="L8" s="53"/>
    </row>
    <row r="9" ht="60" customHeight="1" spans="1:12">
      <c r="A9" s="38" t="s">
        <v>45</v>
      </c>
      <c r="B9" s="39" t="s">
        <v>46</v>
      </c>
      <c r="C9" s="40" t="s">
        <v>47</v>
      </c>
      <c r="D9" s="40" t="s">
        <v>48</v>
      </c>
      <c r="E9" s="36" t="s">
        <v>41</v>
      </c>
      <c r="F9" s="37"/>
      <c r="G9" s="42">
        <v>2.27</v>
      </c>
      <c r="H9" s="41">
        <f t="shared" si="0"/>
        <v>2.27</v>
      </c>
      <c r="I9" s="56">
        <f t="shared" si="1"/>
        <v>0</v>
      </c>
      <c r="J9" s="54">
        <f>ROUND(H9*报价汇总表17!$C$8,2)</f>
        <v>0</v>
      </c>
      <c r="K9" s="56"/>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ROUND(H10*报价汇总表17!$C$8,2)</f>
        <v>0</v>
      </c>
      <c r="K10" s="56"/>
      <c r="L10" s="53"/>
    </row>
    <row r="11" ht="50.1" customHeight="1" spans="1:12">
      <c r="A11" s="38" t="s">
        <v>53</v>
      </c>
      <c r="B11" s="39" t="s">
        <v>54</v>
      </c>
      <c r="C11" s="40" t="s">
        <v>55</v>
      </c>
      <c r="D11" s="40" t="s">
        <v>56</v>
      </c>
      <c r="E11" s="36" t="s">
        <v>57</v>
      </c>
      <c r="F11" s="37">
        <v>200</v>
      </c>
      <c r="G11" s="42">
        <v>5.38</v>
      </c>
      <c r="H11" s="41">
        <f t="shared" si="0"/>
        <v>5.38</v>
      </c>
      <c r="I11" s="56">
        <f t="shared" si="1"/>
        <v>1076</v>
      </c>
      <c r="J11" s="57"/>
      <c r="K11" s="56">
        <f>ROUND(F11*J11,0)</f>
        <v>0</v>
      </c>
      <c r="L11" s="53"/>
    </row>
    <row r="12" ht="20.1" customHeight="1" spans="1:12">
      <c r="A12" s="38" t="s">
        <v>58</v>
      </c>
      <c r="B12" s="39" t="s">
        <v>59</v>
      </c>
      <c r="C12" s="40" t="s">
        <v>60</v>
      </c>
      <c r="D12" s="40"/>
      <c r="E12" s="36" t="s">
        <v>33</v>
      </c>
      <c r="F12" s="37"/>
      <c r="G12" s="42">
        <v>0</v>
      </c>
      <c r="H12" s="41">
        <f t="shared" si="0"/>
        <v>0</v>
      </c>
      <c r="I12" s="56">
        <f t="shared" si="1"/>
        <v>0</v>
      </c>
      <c r="J12" s="54">
        <f>ROUND(H12*报价汇总表17!$C$8,2)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ROUND(H13*报价汇总表17!$C$8,2)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ROUND(H14*报价汇总表17!$C$8,2)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ROUND(H15*报价汇总表17!$C$8,2)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ROUND(H16*报价汇总表17!$C$8,2)</f>
        <v>0</v>
      </c>
      <c r="K16" s="56"/>
      <c r="L16" s="53"/>
    </row>
    <row r="17" ht="39.95" customHeight="1" spans="1:12">
      <c r="A17" s="38" t="s">
        <v>45</v>
      </c>
      <c r="B17" s="39" t="s">
        <v>75</v>
      </c>
      <c r="C17" s="40" t="s">
        <v>76</v>
      </c>
      <c r="D17" s="40" t="s">
        <v>77</v>
      </c>
      <c r="E17" s="36" t="s">
        <v>41</v>
      </c>
      <c r="F17" s="37">
        <v>500</v>
      </c>
      <c r="G17" s="42">
        <v>23.45</v>
      </c>
      <c r="H17" s="41">
        <f t="shared" si="0"/>
        <v>23.45</v>
      </c>
      <c r="I17" s="56">
        <f t="shared" si="1"/>
        <v>11725</v>
      </c>
      <c r="J17" s="57"/>
      <c r="K17" s="56">
        <f>ROUND(F17*J17,0)</f>
        <v>0</v>
      </c>
      <c r="L17" s="53"/>
    </row>
    <row r="18" ht="39.95" customHeight="1" spans="1:12">
      <c r="A18" s="38" t="s">
        <v>49</v>
      </c>
      <c r="B18" s="39" t="s">
        <v>78</v>
      </c>
      <c r="C18" s="40" t="s">
        <v>79</v>
      </c>
      <c r="D18" s="40" t="s">
        <v>77</v>
      </c>
      <c r="E18" s="36" t="s">
        <v>41</v>
      </c>
      <c r="F18" s="37">
        <v>500</v>
      </c>
      <c r="G18" s="42">
        <v>10.18</v>
      </c>
      <c r="H18" s="41">
        <f t="shared" si="0"/>
        <v>10.18</v>
      </c>
      <c r="I18" s="56">
        <f t="shared" si="1"/>
        <v>5090</v>
      </c>
      <c r="J18" s="57"/>
      <c r="K18" s="56">
        <f>ROUND(F18*J18,0)</f>
        <v>0</v>
      </c>
      <c r="L18" s="53"/>
    </row>
    <row r="19" ht="30" customHeight="1" spans="1:12">
      <c r="A19" s="38" t="s">
        <v>80</v>
      </c>
      <c r="B19" s="39" t="s">
        <v>81</v>
      </c>
      <c r="C19" s="40" t="s">
        <v>82</v>
      </c>
      <c r="D19" s="40" t="s">
        <v>83</v>
      </c>
      <c r="E19" s="36" t="s">
        <v>41</v>
      </c>
      <c r="F19" s="37"/>
      <c r="G19" s="42">
        <v>12.38</v>
      </c>
      <c r="H19" s="41">
        <f t="shared" si="0"/>
        <v>12.38</v>
      </c>
      <c r="I19" s="56">
        <f t="shared" si="1"/>
        <v>0</v>
      </c>
      <c r="J19" s="54">
        <f>ROUND(H19*报价汇总表17!$C$8,2)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ROUND(H20*报价汇总表17!$C$8,2)</f>
        <v>0</v>
      </c>
      <c r="K20" s="56"/>
      <c r="L20" s="53"/>
    </row>
    <row r="21" ht="60" customHeight="1" spans="1:12">
      <c r="A21" s="38" t="s">
        <v>89</v>
      </c>
      <c r="B21" s="39" t="s">
        <v>90</v>
      </c>
      <c r="C21" s="40" t="s">
        <v>91</v>
      </c>
      <c r="D21" s="40" t="s">
        <v>92</v>
      </c>
      <c r="E21" s="36" t="s">
        <v>57</v>
      </c>
      <c r="F21" s="37"/>
      <c r="G21" s="42">
        <v>441</v>
      </c>
      <c r="H21" s="41">
        <f t="shared" si="0"/>
        <v>441</v>
      </c>
      <c r="I21" s="56">
        <f t="shared" si="1"/>
        <v>0</v>
      </c>
      <c r="J21" s="54">
        <f>ROUND(H21*报价汇总表17!$C$8,2)</f>
        <v>0</v>
      </c>
      <c r="K21" s="56"/>
      <c r="L21" s="53"/>
    </row>
    <row r="22" ht="39.95" customHeight="1" spans="1:12">
      <c r="A22" s="38" t="s">
        <v>93</v>
      </c>
      <c r="B22" s="39" t="s">
        <v>94</v>
      </c>
      <c r="C22" s="40" t="s">
        <v>95</v>
      </c>
      <c r="D22" s="40" t="s">
        <v>96</v>
      </c>
      <c r="E22" s="36" t="s">
        <v>57</v>
      </c>
      <c r="F22" s="37"/>
      <c r="G22" s="42">
        <v>237.978453324</v>
      </c>
      <c r="H22" s="41">
        <f t="shared" si="0"/>
        <v>237.98</v>
      </c>
      <c r="I22" s="56">
        <f t="shared" si="1"/>
        <v>0</v>
      </c>
      <c r="J22" s="54">
        <f>ROUND(H22*报价汇总表17!$C$8,2)</f>
        <v>0</v>
      </c>
      <c r="K22" s="56"/>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ROUND(H23*报价汇总表17!$C$8,2)</f>
        <v>0</v>
      </c>
      <c r="K23" s="56"/>
      <c r="L23" s="53"/>
    </row>
    <row r="24" ht="30" customHeight="1" spans="1:12">
      <c r="A24" s="38" t="s">
        <v>102</v>
      </c>
      <c r="B24" s="39" t="s">
        <v>103</v>
      </c>
      <c r="C24" s="40" t="s">
        <v>104</v>
      </c>
      <c r="D24" s="40" t="s">
        <v>105</v>
      </c>
      <c r="E24" s="36" t="s">
        <v>57</v>
      </c>
      <c r="F24" s="37"/>
      <c r="G24" s="42">
        <v>81.0782628834</v>
      </c>
      <c r="H24" s="41">
        <f t="shared" si="0"/>
        <v>81.08</v>
      </c>
      <c r="I24" s="56">
        <f t="shared" si="1"/>
        <v>0</v>
      </c>
      <c r="J24" s="54">
        <f>ROUND(H24*报价汇总表17!$C$8,2)</f>
        <v>0</v>
      </c>
      <c r="K24" s="56"/>
      <c r="L24" s="53" t="s">
        <v>106</v>
      </c>
    </row>
    <row r="25" ht="20.1" customHeight="1" spans="1:12">
      <c r="A25" s="38" t="s">
        <v>107</v>
      </c>
      <c r="B25" s="39" t="s">
        <v>108</v>
      </c>
      <c r="C25" s="40" t="s">
        <v>109</v>
      </c>
      <c r="D25" s="40" t="s">
        <v>109</v>
      </c>
      <c r="E25" s="36" t="s">
        <v>57</v>
      </c>
      <c r="F25" s="37"/>
      <c r="G25" s="42">
        <v>358.55</v>
      </c>
      <c r="H25" s="41">
        <f t="shared" si="0"/>
        <v>358.55</v>
      </c>
      <c r="I25" s="56">
        <f t="shared" si="1"/>
        <v>0</v>
      </c>
      <c r="J25" s="54">
        <f>ROUND(H25*报价汇总表17!$C$8,2)</f>
        <v>0</v>
      </c>
      <c r="K25" s="56"/>
      <c r="L25" s="53"/>
    </row>
    <row r="26" ht="30" customHeight="1" spans="1:12">
      <c r="A26" s="38" t="s">
        <v>110</v>
      </c>
      <c r="B26" s="39" t="s">
        <v>111</v>
      </c>
      <c r="C26" s="40" t="s">
        <v>112</v>
      </c>
      <c r="D26" s="40" t="s">
        <v>105</v>
      </c>
      <c r="E26" s="36" t="s">
        <v>57</v>
      </c>
      <c r="F26" s="37"/>
      <c r="G26" s="42">
        <v>81.07936384</v>
      </c>
      <c r="H26" s="41">
        <f t="shared" si="0"/>
        <v>81.08</v>
      </c>
      <c r="I26" s="56">
        <f t="shared" si="1"/>
        <v>0</v>
      </c>
      <c r="J26" s="54">
        <f>ROUND(H26*报价汇总表17!$C$8,2)</f>
        <v>0</v>
      </c>
      <c r="K26" s="56"/>
      <c r="L26" s="53" t="s">
        <v>113</v>
      </c>
    </row>
    <row r="27" ht="30" customHeight="1" spans="1:12">
      <c r="A27" s="38" t="s">
        <v>114</v>
      </c>
      <c r="B27" s="39" t="s">
        <v>115</v>
      </c>
      <c r="C27" s="40" t="s">
        <v>116</v>
      </c>
      <c r="D27" s="40" t="s">
        <v>105</v>
      </c>
      <c r="E27" s="36" t="s">
        <v>57</v>
      </c>
      <c r="F27" s="37"/>
      <c r="G27" s="42">
        <v>81.07850874</v>
      </c>
      <c r="H27" s="41">
        <f t="shared" si="0"/>
        <v>81.08</v>
      </c>
      <c r="I27" s="56">
        <f t="shared" si="1"/>
        <v>0</v>
      </c>
      <c r="J27" s="54">
        <f>ROUND(H27*报价汇总表17!$C$8,2)</f>
        <v>0</v>
      </c>
      <c r="K27" s="56"/>
      <c r="L27" s="53" t="s">
        <v>117</v>
      </c>
    </row>
    <row r="28" ht="30" customHeight="1" spans="1:12">
      <c r="A28" s="38" t="s">
        <v>118</v>
      </c>
      <c r="B28" s="39" t="s">
        <v>119</v>
      </c>
      <c r="C28" s="40" t="s">
        <v>120</v>
      </c>
      <c r="D28" s="40" t="s">
        <v>105</v>
      </c>
      <c r="E28" s="36" t="s">
        <v>57</v>
      </c>
      <c r="F28" s="37"/>
      <c r="G28" s="42">
        <v>81.0796821556</v>
      </c>
      <c r="H28" s="41">
        <f t="shared" si="0"/>
        <v>81.08</v>
      </c>
      <c r="I28" s="56">
        <f t="shared" si="1"/>
        <v>0</v>
      </c>
      <c r="J28" s="54">
        <f>ROUND(H28*报价汇总表17!$C$8,2)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ROUND(H29*报价汇总表17!$C$8,2)</f>
        <v>0</v>
      </c>
      <c r="K29" s="56"/>
      <c r="L29" s="53"/>
    </row>
    <row r="30" ht="39.95" customHeight="1" spans="1:12">
      <c r="A30" s="38" t="s">
        <v>125</v>
      </c>
      <c r="B30" s="39" t="s">
        <v>126</v>
      </c>
      <c r="C30" s="40" t="s">
        <v>127</v>
      </c>
      <c r="D30" s="40" t="s">
        <v>128</v>
      </c>
      <c r="E30" s="36" t="s">
        <v>57</v>
      </c>
      <c r="F30" s="37"/>
      <c r="G30" s="42">
        <v>343.74</v>
      </c>
      <c r="H30" s="41">
        <f t="shared" si="0"/>
        <v>343.74</v>
      </c>
      <c r="I30" s="56">
        <f t="shared" si="1"/>
        <v>0</v>
      </c>
      <c r="J30" s="54">
        <f>ROUND(H30*报价汇总表17!$C$8,2)</f>
        <v>0</v>
      </c>
      <c r="K30" s="56"/>
      <c r="L30" s="53"/>
    </row>
    <row r="31" ht="39.95" customHeight="1" spans="1:12">
      <c r="A31" s="38" t="s">
        <v>129</v>
      </c>
      <c r="B31" s="39" t="s">
        <v>130</v>
      </c>
      <c r="C31" s="40" t="s">
        <v>131</v>
      </c>
      <c r="D31" s="40" t="s">
        <v>128</v>
      </c>
      <c r="E31" s="36" t="s">
        <v>57</v>
      </c>
      <c r="F31" s="37"/>
      <c r="G31" s="42">
        <v>321.19</v>
      </c>
      <c r="H31" s="41">
        <f t="shared" si="0"/>
        <v>321.19</v>
      </c>
      <c r="I31" s="56">
        <f t="shared" si="1"/>
        <v>0</v>
      </c>
      <c r="J31" s="54">
        <f>ROUND(H31*报价汇总表17!$C$8,2)</f>
        <v>0</v>
      </c>
      <c r="K31" s="56"/>
      <c r="L31" s="53"/>
    </row>
    <row r="32" ht="39.95" customHeight="1" spans="1:12">
      <c r="A32" s="38" t="s">
        <v>132</v>
      </c>
      <c r="B32" s="39" t="s">
        <v>133</v>
      </c>
      <c r="C32" s="40" t="s">
        <v>134</v>
      </c>
      <c r="D32" s="40" t="s">
        <v>128</v>
      </c>
      <c r="E32" s="36" t="s">
        <v>57</v>
      </c>
      <c r="F32" s="37"/>
      <c r="G32" s="42">
        <v>430.19</v>
      </c>
      <c r="H32" s="41">
        <f t="shared" si="0"/>
        <v>430.19</v>
      </c>
      <c r="I32" s="56">
        <f t="shared" si="1"/>
        <v>0</v>
      </c>
      <c r="J32" s="54">
        <f>ROUND(H32*报价汇总表17!$C$8,2)</f>
        <v>0</v>
      </c>
      <c r="K32" s="56"/>
      <c r="L32" s="53"/>
    </row>
    <row r="33" ht="30" customHeight="1" spans="1:12">
      <c r="A33" s="38" t="s">
        <v>135</v>
      </c>
      <c r="B33" s="39" t="s">
        <v>136</v>
      </c>
      <c r="C33" s="40" t="s">
        <v>137</v>
      </c>
      <c r="D33" s="40" t="s">
        <v>138</v>
      </c>
      <c r="E33" s="36" t="s">
        <v>57</v>
      </c>
      <c r="F33" s="37">
        <v>50</v>
      </c>
      <c r="G33" s="42">
        <v>132.96</v>
      </c>
      <c r="H33" s="41">
        <f t="shared" si="0"/>
        <v>132.96</v>
      </c>
      <c r="I33" s="56">
        <f t="shared" si="1"/>
        <v>6648</v>
      </c>
      <c r="J33" s="57"/>
      <c r="K33" s="56">
        <f>ROUND(F33*J33,0)</f>
        <v>0</v>
      </c>
      <c r="L33" s="53"/>
    </row>
    <row r="34" ht="30" customHeight="1" spans="1:12">
      <c r="A34" s="38" t="s">
        <v>139</v>
      </c>
      <c r="B34" s="39" t="s">
        <v>140</v>
      </c>
      <c r="C34" s="40" t="s">
        <v>141</v>
      </c>
      <c r="D34" s="40" t="s">
        <v>138</v>
      </c>
      <c r="E34" s="36" t="s">
        <v>57</v>
      </c>
      <c r="F34" s="37">
        <v>50</v>
      </c>
      <c r="G34" s="42">
        <v>158.69</v>
      </c>
      <c r="H34" s="41">
        <f t="shared" si="0"/>
        <v>158.69</v>
      </c>
      <c r="I34" s="56">
        <f t="shared" si="1"/>
        <v>7935</v>
      </c>
      <c r="J34" s="57"/>
      <c r="K34" s="56">
        <f>ROUND(F34*J34,0)</f>
        <v>0</v>
      </c>
      <c r="L34" s="53"/>
    </row>
    <row r="35" ht="39.95" customHeight="1" spans="1:12">
      <c r="A35" s="38" t="s">
        <v>142</v>
      </c>
      <c r="B35" s="39" t="s">
        <v>143</v>
      </c>
      <c r="C35" s="40" t="s">
        <v>144</v>
      </c>
      <c r="D35" s="40" t="s">
        <v>145</v>
      </c>
      <c r="E35" s="36" t="s">
        <v>57</v>
      </c>
      <c r="F35" s="37"/>
      <c r="G35" s="42">
        <v>190.0117837042</v>
      </c>
      <c r="H35" s="41">
        <f t="shared" si="0"/>
        <v>190.01</v>
      </c>
      <c r="I35" s="56">
        <f t="shared" si="1"/>
        <v>0</v>
      </c>
      <c r="J35" s="54">
        <f>ROUND(H35*报价汇总表17!$C$8,2)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ROUND(H36*报价汇总表17!$C$8,2)</f>
        <v>0</v>
      </c>
      <c r="K36" s="56"/>
      <c r="L36" s="53"/>
    </row>
    <row r="37" ht="39.95" customHeight="1" spans="1:12">
      <c r="A37" s="38" t="s">
        <v>150</v>
      </c>
      <c r="B37" s="39" t="s">
        <v>151</v>
      </c>
      <c r="C37" s="40" t="s">
        <v>152</v>
      </c>
      <c r="D37" s="40" t="s">
        <v>153</v>
      </c>
      <c r="E37" s="36" t="s">
        <v>57</v>
      </c>
      <c r="F37" s="37">
        <v>20</v>
      </c>
      <c r="G37" s="42">
        <v>223.52</v>
      </c>
      <c r="H37" s="41">
        <f t="shared" si="0"/>
        <v>223.52</v>
      </c>
      <c r="I37" s="56">
        <f t="shared" si="1"/>
        <v>4470</v>
      </c>
      <c r="J37" s="57"/>
      <c r="K37" s="56">
        <f>ROUND(F37*J37,0)</f>
        <v>0</v>
      </c>
      <c r="L37" s="53"/>
    </row>
    <row r="38" ht="39.95" customHeight="1" spans="1:12">
      <c r="A38" s="38" t="s">
        <v>154</v>
      </c>
      <c r="B38" s="39" t="s">
        <v>155</v>
      </c>
      <c r="C38" s="40" t="s">
        <v>156</v>
      </c>
      <c r="D38" s="40" t="s">
        <v>153</v>
      </c>
      <c r="E38" s="36" t="s">
        <v>57</v>
      </c>
      <c r="F38" s="37">
        <v>40</v>
      </c>
      <c r="G38" s="42">
        <v>155.66</v>
      </c>
      <c r="H38" s="41">
        <f t="shared" si="0"/>
        <v>155.66</v>
      </c>
      <c r="I38" s="56">
        <f t="shared" si="1"/>
        <v>6226</v>
      </c>
      <c r="J38" s="57"/>
      <c r="K38" s="56">
        <f>ROUND(F38*J38,0)</f>
        <v>0</v>
      </c>
      <c r="L38" s="53"/>
    </row>
    <row r="39" ht="39.95" customHeight="1" spans="1:12">
      <c r="A39" s="38" t="s">
        <v>157</v>
      </c>
      <c r="B39" s="39" t="s">
        <v>158</v>
      </c>
      <c r="C39" s="40" t="s">
        <v>159</v>
      </c>
      <c r="D39" s="40" t="s">
        <v>153</v>
      </c>
      <c r="E39" s="36" t="s">
        <v>57</v>
      </c>
      <c r="F39" s="37">
        <v>59</v>
      </c>
      <c r="G39" s="42">
        <v>67.03</v>
      </c>
      <c r="H39" s="41">
        <f t="shared" si="0"/>
        <v>67.03</v>
      </c>
      <c r="I39" s="56">
        <f t="shared" si="1"/>
        <v>3955</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ROUND(H40*报价汇总表17!$C$8,2)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ROUND(H41*报价汇总表17!$C$8,2)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ROUND(H42*报价汇总表17!$C$8,2)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ROUND(H43*报价汇总表17!$C$8,2)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ROUND(H44*报价汇总表17!$C$8,2)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ROUND(H45*报价汇总表17!$C$8,2)</f>
        <v>0</v>
      </c>
      <c r="K45" s="56"/>
      <c r="L45" s="53"/>
    </row>
    <row r="46" ht="69.95" customHeight="1" spans="1:12">
      <c r="A46" s="38" t="s">
        <v>61</v>
      </c>
      <c r="B46" s="39" t="s">
        <v>180</v>
      </c>
      <c r="C46" s="40" t="s">
        <v>181</v>
      </c>
      <c r="D46" s="40" t="s">
        <v>182</v>
      </c>
      <c r="E46" s="36" t="s">
        <v>57</v>
      </c>
      <c r="F46" s="37">
        <v>500</v>
      </c>
      <c r="G46" s="42">
        <v>21.64</v>
      </c>
      <c r="H46" s="41">
        <f t="shared" si="0"/>
        <v>21.64</v>
      </c>
      <c r="I46" s="56">
        <f t="shared" si="1"/>
        <v>10820</v>
      </c>
      <c r="J46" s="57"/>
      <c r="K46" s="56">
        <f>ROUND(F46*J46,0)</f>
        <v>0</v>
      </c>
      <c r="L46" s="53"/>
    </row>
    <row r="47" ht="69.95" customHeight="1" spans="1:12">
      <c r="A47" s="38" t="s">
        <v>66</v>
      </c>
      <c r="B47" s="39" t="s">
        <v>183</v>
      </c>
      <c r="C47" s="40" t="s">
        <v>184</v>
      </c>
      <c r="D47" s="40" t="s">
        <v>182</v>
      </c>
      <c r="E47" s="36" t="s">
        <v>57</v>
      </c>
      <c r="F47" s="37">
        <v>3000</v>
      </c>
      <c r="G47" s="42">
        <v>7.09</v>
      </c>
      <c r="H47" s="41">
        <f t="shared" si="0"/>
        <v>7.09</v>
      </c>
      <c r="I47" s="56">
        <f t="shared" si="1"/>
        <v>21270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ROUND(H48*报价汇总表17!$C$8,2)</f>
        <v>0</v>
      </c>
      <c r="K48" s="56"/>
      <c r="L48" s="53"/>
    </row>
    <row r="49" ht="80.1" customHeight="1" spans="1:12">
      <c r="A49" s="38" t="s">
        <v>61</v>
      </c>
      <c r="B49" s="39" t="s">
        <v>187</v>
      </c>
      <c r="C49" s="40" t="s">
        <v>181</v>
      </c>
      <c r="D49" s="40" t="s">
        <v>188</v>
      </c>
      <c r="E49" s="36" t="s">
        <v>57</v>
      </c>
      <c r="F49" s="37"/>
      <c r="G49" s="42">
        <v>31.2</v>
      </c>
      <c r="H49" s="41">
        <f t="shared" si="0"/>
        <v>31.2</v>
      </c>
      <c r="I49" s="56">
        <f t="shared" si="1"/>
        <v>0</v>
      </c>
      <c r="J49" s="54">
        <f>ROUND(H49*报价汇总表17!$C$8,2)</f>
        <v>0</v>
      </c>
      <c r="K49" s="56"/>
      <c r="L49" s="53"/>
    </row>
    <row r="50" ht="80.1" customHeight="1" spans="1:12">
      <c r="A50" s="38" t="s">
        <v>66</v>
      </c>
      <c r="B50" s="39" t="s">
        <v>189</v>
      </c>
      <c r="C50" s="40" t="s">
        <v>184</v>
      </c>
      <c r="D50" s="40" t="s">
        <v>188</v>
      </c>
      <c r="E50" s="36" t="s">
        <v>57</v>
      </c>
      <c r="F50" s="37">
        <v>1000</v>
      </c>
      <c r="G50" s="42">
        <v>18.65</v>
      </c>
      <c r="H50" s="41">
        <f t="shared" si="0"/>
        <v>18.65</v>
      </c>
      <c r="I50" s="56">
        <f t="shared" si="1"/>
        <v>18650</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ROUND(H51*报价汇总表17!$C$8,2)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ROUND(H52*报价汇总表17!$C$8,2)</f>
        <v>0</v>
      </c>
      <c r="K52" s="56"/>
      <c r="L52" s="53"/>
    </row>
    <row r="53" ht="30" customHeight="1" spans="1:12">
      <c r="A53" s="38" t="s">
        <v>45</v>
      </c>
      <c r="B53" s="39" t="s">
        <v>197</v>
      </c>
      <c r="C53" s="40" t="s">
        <v>198</v>
      </c>
      <c r="D53" s="40" t="s">
        <v>199</v>
      </c>
      <c r="E53" s="36" t="s">
        <v>200</v>
      </c>
      <c r="F53" s="37">
        <v>100000</v>
      </c>
      <c r="G53" s="42">
        <v>0.98</v>
      </c>
      <c r="H53" s="41">
        <f t="shared" si="0"/>
        <v>0.98</v>
      </c>
      <c r="I53" s="56">
        <f t="shared" si="1"/>
        <v>98000</v>
      </c>
      <c r="J53" s="57"/>
      <c r="K53" s="56">
        <f>ROUND(F53*J53,0)</f>
        <v>0</v>
      </c>
      <c r="L53" s="53"/>
    </row>
    <row r="54" ht="30" customHeight="1" spans="1:12">
      <c r="A54" s="38" t="s">
        <v>49</v>
      </c>
      <c r="B54" s="39" t="s">
        <v>201</v>
      </c>
      <c r="C54" s="40" t="s">
        <v>202</v>
      </c>
      <c r="D54" s="40" t="s">
        <v>199</v>
      </c>
      <c r="E54" s="36" t="s">
        <v>200</v>
      </c>
      <c r="F54" s="37">
        <v>2000</v>
      </c>
      <c r="G54" s="42">
        <v>1.37</v>
      </c>
      <c r="H54" s="41">
        <f t="shared" si="0"/>
        <v>1.37</v>
      </c>
      <c r="I54" s="56">
        <f t="shared" si="1"/>
        <v>2740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ROUND(H55*报价汇总表17!$C$8,2)</f>
        <v>0</v>
      </c>
      <c r="K55" s="56"/>
      <c r="L55" s="53"/>
    </row>
    <row r="56" ht="20.1" customHeight="1" spans="1:12">
      <c r="A56" s="38" t="s">
        <v>207</v>
      </c>
      <c r="B56" s="39" t="s">
        <v>208</v>
      </c>
      <c r="C56" s="40" t="s">
        <v>209</v>
      </c>
      <c r="D56" s="40" t="s">
        <v>210</v>
      </c>
      <c r="E56" s="36" t="s">
        <v>57</v>
      </c>
      <c r="F56" s="37"/>
      <c r="G56" s="42">
        <v>3.7</v>
      </c>
      <c r="H56" s="41">
        <f t="shared" si="0"/>
        <v>3.7</v>
      </c>
      <c r="I56" s="56">
        <f t="shared" si="1"/>
        <v>0</v>
      </c>
      <c r="J56" s="54">
        <f>ROUND(H56*报价汇总表17!$C$8,2)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ROUND(H57*报价汇总表17!$C$8,2)</f>
        <v>0</v>
      </c>
      <c r="K57" s="56"/>
      <c r="L57" s="53"/>
    </row>
    <row r="58" ht="60" customHeight="1" spans="1:12">
      <c r="A58" s="38" t="s">
        <v>214</v>
      </c>
      <c r="B58" s="39" t="s">
        <v>215</v>
      </c>
      <c r="C58" s="40" t="s">
        <v>216</v>
      </c>
      <c r="D58" s="40" t="s">
        <v>217</v>
      </c>
      <c r="E58" s="36" t="s">
        <v>57</v>
      </c>
      <c r="F58" s="37">
        <v>1000</v>
      </c>
      <c r="G58" s="42">
        <v>7.57</v>
      </c>
      <c r="H58" s="41">
        <f t="shared" si="0"/>
        <v>7.57</v>
      </c>
      <c r="I58" s="56">
        <f t="shared" si="1"/>
        <v>7570</v>
      </c>
      <c r="J58" s="57"/>
      <c r="K58" s="56">
        <f>ROUND(F58*J58,0)</f>
        <v>0</v>
      </c>
      <c r="L58" s="53"/>
    </row>
    <row r="59" ht="69.95" customHeight="1" spans="1:12">
      <c r="A59" s="38" t="s">
        <v>218</v>
      </c>
      <c r="B59" s="39" t="s">
        <v>219</v>
      </c>
      <c r="C59" s="40" t="s">
        <v>220</v>
      </c>
      <c r="D59" s="40" t="s">
        <v>221</v>
      </c>
      <c r="E59" s="36" t="s">
        <v>57</v>
      </c>
      <c r="F59" s="37">
        <v>500</v>
      </c>
      <c r="G59" s="42">
        <v>8.75</v>
      </c>
      <c r="H59" s="41">
        <f t="shared" si="0"/>
        <v>8.75</v>
      </c>
      <c r="I59" s="56">
        <f t="shared" si="1"/>
        <v>4375</v>
      </c>
      <c r="J59" s="57"/>
      <c r="K59" s="56">
        <f>ROUND(F59*J59,0)</f>
        <v>0</v>
      </c>
      <c r="L59" s="53"/>
    </row>
    <row r="60" ht="69.95" customHeight="1" spans="1:12">
      <c r="A60" s="38" t="s">
        <v>222</v>
      </c>
      <c r="B60" s="39" t="s">
        <v>223</v>
      </c>
      <c r="C60" s="40" t="s">
        <v>224</v>
      </c>
      <c r="D60" s="40" t="s">
        <v>225</v>
      </c>
      <c r="E60" s="36" t="s">
        <v>57</v>
      </c>
      <c r="F60" s="37">
        <v>100</v>
      </c>
      <c r="G60" s="42">
        <v>8.16</v>
      </c>
      <c r="H60" s="41">
        <f t="shared" si="0"/>
        <v>8.16</v>
      </c>
      <c r="I60" s="56">
        <f t="shared" si="1"/>
        <v>816</v>
      </c>
      <c r="J60" s="57"/>
      <c r="K60" s="56">
        <f>ROUND(F60*J60,0)</f>
        <v>0</v>
      </c>
      <c r="L60" s="53"/>
    </row>
    <row r="61" ht="39.95" customHeight="1" spans="1:12">
      <c r="A61" s="38" t="s">
        <v>226</v>
      </c>
      <c r="B61" s="39" t="s">
        <v>227</v>
      </c>
      <c r="C61" s="40" t="s">
        <v>228</v>
      </c>
      <c r="D61" s="40" t="s">
        <v>229</v>
      </c>
      <c r="E61" s="36" t="s">
        <v>57</v>
      </c>
      <c r="F61" s="37"/>
      <c r="G61" s="42">
        <v>328.62</v>
      </c>
      <c r="H61" s="41">
        <f t="shared" si="0"/>
        <v>328.62</v>
      </c>
      <c r="I61" s="56">
        <f t="shared" si="1"/>
        <v>0</v>
      </c>
      <c r="J61" s="54">
        <f>ROUND(H61*报价汇总表17!$C$8,2)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ROUND(H62*报价汇总表17!$C$8,2)</f>
        <v>0</v>
      </c>
      <c r="K62" s="56"/>
      <c r="L62" s="53"/>
    </row>
    <row r="63" ht="39.95" customHeight="1" spans="1:12">
      <c r="A63" s="38" t="s">
        <v>234</v>
      </c>
      <c r="B63" s="39" t="s">
        <v>235</v>
      </c>
      <c r="C63" s="40" t="s">
        <v>236</v>
      </c>
      <c r="D63" s="40" t="s">
        <v>233</v>
      </c>
      <c r="E63" s="36" t="s">
        <v>57</v>
      </c>
      <c r="F63" s="37">
        <v>100</v>
      </c>
      <c r="G63" s="42">
        <v>76.6</v>
      </c>
      <c r="H63" s="41">
        <f t="shared" si="0"/>
        <v>76.6</v>
      </c>
      <c r="I63" s="56">
        <f t="shared" si="1"/>
        <v>7660</v>
      </c>
      <c r="J63" s="57"/>
      <c r="K63" s="56">
        <f>ROUND(F63*J63,0)</f>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ROUND(H64*报价汇总表17!$C$8,2)</f>
        <v>0</v>
      </c>
      <c r="K64" s="56"/>
      <c r="L64" s="53"/>
    </row>
    <row r="65" ht="30" customHeight="1" spans="1:12">
      <c r="A65" s="38" t="s">
        <v>240</v>
      </c>
      <c r="B65" s="39" t="s">
        <v>241</v>
      </c>
      <c r="C65" s="40" t="s">
        <v>242</v>
      </c>
      <c r="D65" s="40" t="s">
        <v>243</v>
      </c>
      <c r="E65" s="36" t="s">
        <v>57</v>
      </c>
      <c r="F65" s="37"/>
      <c r="G65" s="42">
        <v>98.4</v>
      </c>
      <c r="H65" s="41">
        <f t="shared" si="0"/>
        <v>98.4</v>
      </c>
      <c r="I65" s="56">
        <f t="shared" si="1"/>
        <v>0</v>
      </c>
      <c r="J65" s="54">
        <f>ROUND(H65*报价汇总表17!$C$8,2)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ROUND(H66*报价汇总表17!$C$8,2)</f>
        <v>0</v>
      </c>
      <c r="K66" s="56"/>
      <c r="L66" s="53"/>
    </row>
    <row r="67" ht="30" customHeight="1" spans="1:12">
      <c r="A67" s="38" t="s">
        <v>248</v>
      </c>
      <c r="B67" s="39" t="s">
        <v>249</v>
      </c>
      <c r="C67" s="40" t="s">
        <v>250</v>
      </c>
      <c r="D67" s="40" t="s">
        <v>247</v>
      </c>
      <c r="E67" s="36" t="s">
        <v>57</v>
      </c>
      <c r="F67" s="37"/>
      <c r="G67" s="42">
        <v>61.86</v>
      </c>
      <c r="H67" s="41">
        <f t="shared" si="0"/>
        <v>61.86</v>
      </c>
      <c r="I67" s="56">
        <f t="shared" si="1"/>
        <v>0</v>
      </c>
      <c r="J67" s="54">
        <f>ROUND(H67*报价汇总表17!$C$8,2)</f>
        <v>0</v>
      </c>
      <c r="K67" s="56"/>
      <c r="L67" s="53"/>
    </row>
    <row r="68" ht="30" customHeight="1" spans="1:12">
      <c r="A68" s="38" t="s">
        <v>251</v>
      </c>
      <c r="B68" s="39" t="s">
        <v>252</v>
      </c>
      <c r="C68" s="40" t="s">
        <v>253</v>
      </c>
      <c r="D68" s="40" t="s">
        <v>247</v>
      </c>
      <c r="E68" s="36" t="s">
        <v>57</v>
      </c>
      <c r="F68" s="37"/>
      <c r="G68" s="42">
        <v>85.47</v>
      </c>
      <c r="H68" s="41">
        <f t="shared" si="0"/>
        <v>85.47</v>
      </c>
      <c r="I68" s="56">
        <f t="shared" si="1"/>
        <v>0</v>
      </c>
      <c r="J68" s="54">
        <f>ROUND(H68*报价汇总表17!$C$8,2)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ROUND(H69*报价汇总表17!$C$8,2)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ROUND(H70*报价汇总表17!$C$8,2)</f>
        <v>0</v>
      </c>
      <c r="K70" s="56"/>
      <c r="L70" s="53"/>
    </row>
    <row r="71" ht="20.1" customHeight="1" spans="1:12">
      <c r="A71" s="38" t="s">
        <v>260</v>
      </c>
      <c r="B71" s="39" t="s">
        <v>261</v>
      </c>
      <c r="C71" s="40" t="s">
        <v>262</v>
      </c>
      <c r="D71" s="40" t="s">
        <v>263</v>
      </c>
      <c r="E71" s="36" t="s">
        <v>57</v>
      </c>
      <c r="F71" s="37"/>
      <c r="G71" s="42">
        <v>158.98</v>
      </c>
      <c r="H71" s="41">
        <f t="shared" ref="H71:H134" si="2">ROUND(G71,2)</f>
        <v>158.98</v>
      </c>
      <c r="I71" s="56">
        <f t="shared" ref="I71:I134" si="3">ROUND(F71*H71,0)</f>
        <v>0</v>
      </c>
      <c r="J71" s="54">
        <f>ROUND(H71*报价汇总表17!$C$8,2)</f>
        <v>0</v>
      </c>
      <c r="K71" s="56"/>
      <c r="L71" s="53"/>
    </row>
    <row r="72" ht="30" customHeight="1" spans="1:12">
      <c r="A72" s="38" t="s">
        <v>264</v>
      </c>
      <c r="B72" s="39" t="s">
        <v>265</v>
      </c>
      <c r="C72" s="40" t="s">
        <v>266</v>
      </c>
      <c r="D72" s="40" t="s">
        <v>263</v>
      </c>
      <c r="E72" s="36" t="s">
        <v>57</v>
      </c>
      <c r="F72" s="37"/>
      <c r="G72" s="42">
        <v>150.17</v>
      </c>
      <c r="H72" s="41">
        <f t="shared" si="2"/>
        <v>150.17</v>
      </c>
      <c r="I72" s="56">
        <f t="shared" si="3"/>
        <v>0</v>
      </c>
      <c r="J72" s="54">
        <f>ROUND(H72*报价汇总表17!$C$8,2)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ROUND(H73*报价汇总表17!$C$8,2)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ROUND(H74*报价汇总表17!$C$8,2)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ROUND(H75*报价汇总表17!$C$8,2)</f>
        <v>0</v>
      </c>
      <c r="K75" s="56"/>
      <c r="L75" s="53"/>
    </row>
    <row r="76" ht="39.95" customHeight="1" spans="1:12">
      <c r="A76" s="38" t="s">
        <v>45</v>
      </c>
      <c r="B76" s="39" t="s">
        <v>277</v>
      </c>
      <c r="C76" s="40" t="s">
        <v>278</v>
      </c>
      <c r="D76" s="40" t="s">
        <v>279</v>
      </c>
      <c r="E76" s="36" t="s">
        <v>57</v>
      </c>
      <c r="F76" s="37"/>
      <c r="G76" s="42">
        <v>149.64</v>
      </c>
      <c r="H76" s="41">
        <f t="shared" si="2"/>
        <v>149.64</v>
      </c>
      <c r="I76" s="56">
        <f t="shared" si="3"/>
        <v>0</v>
      </c>
      <c r="J76" s="54">
        <f>ROUND(H76*报价汇总表17!$C$8,2)</f>
        <v>0</v>
      </c>
      <c r="K76" s="56"/>
      <c r="L76" s="53"/>
    </row>
    <row r="77" ht="30" customHeight="1" spans="1:12">
      <c r="A77" s="38" t="s">
        <v>49</v>
      </c>
      <c r="B77" s="39" t="s">
        <v>280</v>
      </c>
      <c r="C77" s="40" t="s">
        <v>281</v>
      </c>
      <c r="D77" s="40" t="s">
        <v>282</v>
      </c>
      <c r="E77" s="36" t="s">
        <v>57</v>
      </c>
      <c r="F77" s="37"/>
      <c r="G77" s="42">
        <v>228.4</v>
      </c>
      <c r="H77" s="41">
        <f t="shared" si="2"/>
        <v>228.4</v>
      </c>
      <c r="I77" s="56">
        <f t="shared" si="3"/>
        <v>0</v>
      </c>
      <c r="J77" s="54">
        <f>ROUND(H77*报价汇总表17!$C$8,2)</f>
        <v>0</v>
      </c>
      <c r="K77" s="56"/>
      <c r="L77" s="53"/>
    </row>
    <row r="78" ht="30" customHeight="1" spans="1:12">
      <c r="A78" s="38" t="s">
        <v>190</v>
      </c>
      <c r="B78" s="39" t="s">
        <v>283</v>
      </c>
      <c r="C78" s="40" t="s">
        <v>284</v>
      </c>
      <c r="D78" s="40" t="s">
        <v>282</v>
      </c>
      <c r="E78" s="36" t="s">
        <v>57</v>
      </c>
      <c r="F78" s="37">
        <v>3</v>
      </c>
      <c r="G78" s="42">
        <v>155.85</v>
      </c>
      <c r="H78" s="41">
        <f t="shared" si="2"/>
        <v>155.85</v>
      </c>
      <c r="I78" s="56">
        <f t="shared" si="3"/>
        <v>468</v>
      </c>
      <c r="J78" s="57"/>
      <c r="K78" s="56">
        <f>ROUND(F78*J78,0)</f>
        <v>0</v>
      </c>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ROUND(H79*报价汇总表17!$C$8,2)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ROUND(H80*报价汇总表17!$C$8,2)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ROUND(H81*报价汇总表17!$C$8,2)</f>
        <v>0</v>
      </c>
      <c r="K81" s="56"/>
      <c r="L81" s="53"/>
    </row>
    <row r="82" ht="30" customHeight="1" spans="1:12">
      <c r="A82" s="38" t="s">
        <v>45</v>
      </c>
      <c r="B82" s="39" t="s">
        <v>296</v>
      </c>
      <c r="C82" s="40" t="s">
        <v>297</v>
      </c>
      <c r="D82" s="40" t="s">
        <v>298</v>
      </c>
      <c r="E82" s="36" t="s">
        <v>299</v>
      </c>
      <c r="F82" s="37"/>
      <c r="G82" s="42">
        <v>470.6</v>
      </c>
      <c r="H82" s="41">
        <f t="shared" si="2"/>
        <v>470.6</v>
      </c>
      <c r="I82" s="56">
        <f t="shared" si="3"/>
        <v>0</v>
      </c>
      <c r="J82" s="54">
        <f>ROUND(H82*报价汇总表17!$C$8,2)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ROUND(H83*报价汇总表17!$C$8,2)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ROUND(H84*报价汇总表17!$C$8,2)</f>
        <v>0</v>
      </c>
      <c r="K84" s="56"/>
      <c r="L84" s="53"/>
    </row>
    <row r="85" ht="30" customHeight="1" spans="1:12">
      <c r="A85" s="38" t="s">
        <v>304</v>
      </c>
      <c r="B85" s="39" t="s">
        <v>305</v>
      </c>
      <c r="C85" s="40" t="s">
        <v>306</v>
      </c>
      <c r="D85" s="40" t="s">
        <v>298</v>
      </c>
      <c r="E85" s="36" t="s">
        <v>299</v>
      </c>
      <c r="F85" s="37"/>
      <c r="G85" s="42">
        <v>422.8</v>
      </c>
      <c r="H85" s="41">
        <f t="shared" si="2"/>
        <v>422.8</v>
      </c>
      <c r="I85" s="56">
        <f t="shared" si="3"/>
        <v>0</v>
      </c>
      <c r="J85" s="54">
        <f>ROUND(H85*报价汇总表17!$C$8,2)</f>
        <v>0</v>
      </c>
      <c r="K85" s="56"/>
      <c r="L85" s="53"/>
    </row>
    <row r="86" ht="30" customHeight="1" spans="1:12">
      <c r="A86" s="38" t="s">
        <v>307</v>
      </c>
      <c r="B86" s="39" t="s">
        <v>308</v>
      </c>
      <c r="C86" s="40" t="s">
        <v>309</v>
      </c>
      <c r="D86" s="40" t="s">
        <v>298</v>
      </c>
      <c r="E86" s="36" t="s">
        <v>299</v>
      </c>
      <c r="F86" s="37"/>
      <c r="G86" s="42">
        <v>463.62</v>
      </c>
      <c r="H86" s="41">
        <f t="shared" si="2"/>
        <v>463.62</v>
      </c>
      <c r="I86" s="56">
        <f t="shared" si="3"/>
        <v>0</v>
      </c>
      <c r="J86" s="54">
        <f>ROUND(H86*报价汇总表17!$C$8,2)</f>
        <v>0</v>
      </c>
      <c r="K86" s="56"/>
      <c r="L86" s="53"/>
    </row>
    <row r="87" ht="30" customHeight="1" spans="1:12">
      <c r="A87" s="38" t="s">
        <v>310</v>
      </c>
      <c r="B87" s="39" t="s">
        <v>311</v>
      </c>
      <c r="C87" s="40" t="s">
        <v>312</v>
      </c>
      <c r="D87" s="40" t="s">
        <v>298</v>
      </c>
      <c r="E87" s="36" t="s">
        <v>299</v>
      </c>
      <c r="F87" s="37"/>
      <c r="G87" s="42">
        <v>498.39</v>
      </c>
      <c r="H87" s="41">
        <f t="shared" si="2"/>
        <v>498.39</v>
      </c>
      <c r="I87" s="56">
        <f t="shared" si="3"/>
        <v>0</v>
      </c>
      <c r="J87" s="54">
        <f>ROUND(H87*报价汇总表17!$C$8,2)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ROUND(H88*报价汇总表17!$C$8,2)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ROUND(H89*报价汇总表17!$C$8,2)</f>
        <v>0</v>
      </c>
      <c r="K89" s="56"/>
      <c r="L89" s="53"/>
    </row>
    <row r="90" ht="50.1" customHeight="1" spans="1:12">
      <c r="A90" s="38" t="s">
        <v>61</v>
      </c>
      <c r="B90" s="39" t="s">
        <v>317</v>
      </c>
      <c r="C90" s="40" t="s">
        <v>318</v>
      </c>
      <c r="D90" s="40" t="s">
        <v>319</v>
      </c>
      <c r="E90" s="36" t="s">
        <v>299</v>
      </c>
      <c r="F90" s="37">
        <v>100</v>
      </c>
      <c r="G90" s="42">
        <v>480.62</v>
      </c>
      <c r="H90" s="41">
        <f t="shared" si="2"/>
        <v>480.62</v>
      </c>
      <c r="I90" s="56">
        <f t="shared" si="3"/>
        <v>48062</v>
      </c>
      <c r="J90" s="57"/>
      <c r="K90" s="56">
        <f>ROUND(F90*J90,0)</f>
        <v>0</v>
      </c>
      <c r="L90" s="53"/>
    </row>
    <row r="91" ht="50.1" customHeight="1" spans="1:12">
      <c r="A91" s="38" t="s">
        <v>66</v>
      </c>
      <c r="B91" s="39" t="s">
        <v>320</v>
      </c>
      <c r="C91" s="40" t="s">
        <v>321</v>
      </c>
      <c r="D91" s="40" t="s">
        <v>322</v>
      </c>
      <c r="E91" s="36" t="s">
        <v>299</v>
      </c>
      <c r="F91" s="37">
        <v>200</v>
      </c>
      <c r="G91" s="42">
        <v>495.34</v>
      </c>
      <c r="H91" s="41">
        <f t="shared" si="2"/>
        <v>495.34</v>
      </c>
      <c r="I91" s="56">
        <f t="shared" si="3"/>
        <v>99068</v>
      </c>
      <c r="J91" s="57"/>
      <c r="K91" s="56">
        <f>ROUND(F91*J91,0)</f>
        <v>0</v>
      </c>
      <c r="L91" s="53"/>
    </row>
    <row r="92" ht="39.95" customHeight="1" spans="1:12">
      <c r="A92" s="38" t="s">
        <v>323</v>
      </c>
      <c r="B92" s="39" t="s">
        <v>324</v>
      </c>
      <c r="C92" s="40" t="s">
        <v>325</v>
      </c>
      <c r="D92" s="40" t="s">
        <v>326</v>
      </c>
      <c r="E92" s="36" t="s">
        <v>57</v>
      </c>
      <c r="F92" s="37"/>
      <c r="G92" s="42">
        <v>483.7</v>
      </c>
      <c r="H92" s="41">
        <f t="shared" si="2"/>
        <v>483.7</v>
      </c>
      <c r="I92" s="56">
        <f t="shared" si="3"/>
        <v>0</v>
      </c>
      <c r="J92" s="54">
        <f>ROUND(H92*报价汇总表17!$C$8,2)</f>
        <v>0</v>
      </c>
      <c r="K92" s="56"/>
      <c r="L92" s="53"/>
    </row>
    <row r="93" ht="39.95" customHeight="1" spans="1:12">
      <c r="A93" s="38" t="s">
        <v>327</v>
      </c>
      <c r="B93" s="39" t="s">
        <v>328</v>
      </c>
      <c r="C93" s="40" t="s">
        <v>329</v>
      </c>
      <c r="D93" s="40" t="s">
        <v>326</v>
      </c>
      <c r="E93" s="36" t="s">
        <v>57</v>
      </c>
      <c r="F93" s="37"/>
      <c r="G93" s="42">
        <v>456.57</v>
      </c>
      <c r="H93" s="41">
        <f t="shared" si="2"/>
        <v>456.57</v>
      </c>
      <c r="I93" s="56">
        <f t="shared" si="3"/>
        <v>0</v>
      </c>
      <c r="J93" s="54">
        <f>ROUND(H93*报价汇总表17!$C$8,2)</f>
        <v>0</v>
      </c>
      <c r="K93" s="56"/>
      <c r="L93" s="53"/>
    </row>
    <row r="94" ht="60" customHeight="1" spans="1:12">
      <c r="A94" s="38" t="s">
        <v>49</v>
      </c>
      <c r="B94" s="39" t="s">
        <v>330</v>
      </c>
      <c r="C94" s="40" t="s">
        <v>331</v>
      </c>
      <c r="D94" s="40" t="s">
        <v>332</v>
      </c>
      <c r="E94" s="36" t="s">
        <v>41</v>
      </c>
      <c r="F94" s="37">
        <v>500</v>
      </c>
      <c r="G94" s="42">
        <v>7.5</v>
      </c>
      <c r="H94" s="41">
        <f t="shared" si="2"/>
        <v>7.5</v>
      </c>
      <c r="I94" s="56">
        <f t="shared" si="3"/>
        <v>3750</v>
      </c>
      <c r="J94" s="57"/>
      <c r="K94" s="56">
        <f>ROUND(F94*J94,0)</f>
        <v>0</v>
      </c>
      <c r="L94" s="53"/>
    </row>
    <row r="95" ht="60" customHeight="1" spans="1:12">
      <c r="A95" s="38" t="s">
        <v>190</v>
      </c>
      <c r="B95" s="39" t="s">
        <v>333</v>
      </c>
      <c r="C95" s="40" t="s">
        <v>334</v>
      </c>
      <c r="D95" s="40" t="s">
        <v>332</v>
      </c>
      <c r="E95" s="36" t="s">
        <v>41</v>
      </c>
      <c r="F95" s="37">
        <v>500</v>
      </c>
      <c r="G95" s="42">
        <v>11.42</v>
      </c>
      <c r="H95" s="41">
        <f t="shared" si="2"/>
        <v>11.42</v>
      </c>
      <c r="I95" s="56">
        <f t="shared" si="3"/>
        <v>5710</v>
      </c>
      <c r="J95" s="57"/>
      <c r="K95" s="56">
        <f>ROUND(F95*J95,0)</f>
        <v>0</v>
      </c>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ROUND(H96*报价汇总表17!$C$8,2)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ROUND(H97*报价汇总表17!$C$8,2)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ROUND(H98*报价汇总表17!$C$8,2)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ROUND(H99*报价汇总表17!$C$8,2)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ROUND(H100*报价汇总表17!$C$8,2)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ROUND(H101*报价汇总表17!$C$8,2)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ROUND(H102*报价汇总表17!$C$8,2)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ROUND(H103*报价汇总表17!$C$8,2)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ROUND(H104*报价汇总表17!$C$8,2)</f>
        <v>0</v>
      </c>
      <c r="K104" s="56"/>
      <c r="L104" s="53"/>
    </row>
    <row r="105" ht="69.95" customHeight="1" spans="1:12">
      <c r="A105" s="38" t="s">
        <v>61</v>
      </c>
      <c r="B105" s="39" t="s">
        <v>360</v>
      </c>
      <c r="C105" s="40" t="s">
        <v>361</v>
      </c>
      <c r="D105" s="40" t="s">
        <v>362</v>
      </c>
      <c r="E105" s="36" t="s">
        <v>57</v>
      </c>
      <c r="F105" s="37"/>
      <c r="G105" s="42">
        <v>402.51</v>
      </c>
      <c r="H105" s="41">
        <f t="shared" si="2"/>
        <v>402.51</v>
      </c>
      <c r="I105" s="56">
        <f t="shared" si="3"/>
        <v>0</v>
      </c>
      <c r="J105" s="54">
        <f>ROUND(H105*报价汇总表17!$C$8,2)</f>
        <v>0</v>
      </c>
      <c r="K105" s="56"/>
      <c r="L105" s="53"/>
    </row>
    <row r="106" ht="69.95" customHeight="1" spans="1:12">
      <c r="A106" s="38" t="s">
        <v>66</v>
      </c>
      <c r="B106" s="39" t="s">
        <v>363</v>
      </c>
      <c r="C106" s="40" t="s">
        <v>364</v>
      </c>
      <c r="D106" s="40" t="s">
        <v>362</v>
      </c>
      <c r="E106" s="36" t="s">
        <v>57</v>
      </c>
      <c r="F106" s="37"/>
      <c r="G106" s="42">
        <v>407.66</v>
      </c>
      <c r="H106" s="41">
        <f t="shared" si="2"/>
        <v>407.66</v>
      </c>
      <c r="I106" s="56">
        <f t="shared" si="3"/>
        <v>0</v>
      </c>
      <c r="J106" s="54">
        <f>ROUND(H106*报价汇总表17!$C$8,2)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ROUND(H107*报价汇总表17!$C$8,2)</f>
        <v>0</v>
      </c>
      <c r="K107" s="56"/>
      <c r="L107" s="53"/>
    </row>
    <row r="108" ht="50.1" customHeight="1" spans="1:12">
      <c r="A108" s="38" t="s">
        <v>61</v>
      </c>
      <c r="B108" s="39" t="s">
        <v>367</v>
      </c>
      <c r="C108" s="40" t="s">
        <v>368</v>
      </c>
      <c r="D108" s="40" t="s">
        <v>369</v>
      </c>
      <c r="E108" s="36" t="s">
        <v>57</v>
      </c>
      <c r="F108" s="37">
        <v>100</v>
      </c>
      <c r="G108" s="42">
        <v>222.3246070226</v>
      </c>
      <c r="H108" s="41">
        <f t="shared" si="2"/>
        <v>222.32</v>
      </c>
      <c r="I108" s="56">
        <f t="shared" si="3"/>
        <v>22232</v>
      </c>
      <c r="J108" s="57"/>
      <c r="K108" s="56">
        <f>ROUND(F108*J108,0)</f>
        <v>0</v>
      </c>
      <c r="L108" s="53" t="s">
        <v>117</v>
      </c>
    </row>
    <row r="109" ht="50.1" customHeight="1" spans="1:12">
      <c r="A109" s="38" t="s">
        <v>66</v>
      </c>
      <c r="B109" s="39" t="s">
        <v>370</v>
      </c>
      <c r="C109" s="40" t="s">
        <v>371</v>
      </c>
      <c r="D109" s="40" t="s">
        <v>369</v>
      </c>
      <c r="E109" s="36" t="s">
        <v>57</v>
      </c>
      <c r="F109" s="37">
        <v>50</v>
      </c>
      <c r="G109" s="42">
        <v>222.32531376</v>
      </c>
      <c r="H109" s="41">
        <f t="shared" si="2"/>
        <v>222.33</v>
      </c>
      <c r="I109" s="56">
        <f t="shared" si="3"/>
        <v>11117</v>
      </c>
      <c r="J109" s="57"/>
      <c r="K109" s="56">
        <f>ROUND(F109*J109,0)</f>
        <v>0</v>
      </c>
      <c r="L109" s="53" t="s">
        <v>113</v>
      </c>
    </row>
    <row r="110" ht="50.1" customHeight="1" spans="1:12">
      <c r="A110" s="38" t="s">
        <v>372</v>
      </c>
      <c r="B110" s="39" t="s">
        <v>373</v>
      </c>
      <c r="C110" s="40" t="s">
        <v>374</v>
      </c>
      <c r="D110" s="40" t="s">
        <v>369</v>
      </c>
      <c r="E110" s="36" t="s">
        <v>57</v>
      </c>
      <c r="F110" s="37"/>
      <c r="G110" s="42">
        <v>222.3257616824</v>
      </c>
      <c r="H110" s="41">
        <f t="shared" si="2"/>
        <v>222.33</v>
      </c>
      <c r="I110" s="56">
        <f t="shared" si="3"/>
        <v>0</v>
      </c>
      <c r="J110" s="54">
        <f>ROUND(H110*报价汇总表17!$C$8,2)</f>
        <v>0</v>
      </c>
      <c r="K110" s="56"/>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ROUND(H111*报价汇总表17!$C$8,2)</f>
        <v>0</v>
      </c>
      <c r="K111" s="56"/>
      <c r="L111" s="53" t="s">
        <v>380</v>
      </c>
    </row>
    <row r="112" ht="50.1" customHeight="1" spans="1:12">
      <c r="A112" s="38" t="s">
        <v>381</v>
      </c>
      <c r="B112" s="39" t="s">
        <v>382</v>
      </c>
      <c r="C112" s="40" t="s">
        <v>383</v>
      </c>
      <c r="D112" s="40" t="s">
        <v>369</v>
      </c>
      <c r="E112" s="36" t="s">
        <v>57</v>
      </c>
      <c r="F112" s="37"/>
      <c r="G112" s="42">
        <v>222.32582645</v>
      </c>
      <c r="H112" s="41">
        <f t="shared" si="2"/>
        <v>222.33</v>
      </c>
      <c r="I112" s="56">
        <f t="shared" si="3"/>
        <v>0</v>
      </c>
      <c r="J112" s="54">
        <f>ROUND(H112*报价汇总表17!$C$8,2)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ROUND(H113*报价汇总表17!$C$8,2)</f>
        <v>0</v>
      </c>
      <c r="K113" s="56"/>
      <c r="L113" s="53"/>
    </row>
    <row r="114" ht="80.1" customHeight="1" spans="1:12">
      <c r="A114" s="38" t="s">
        <v>61</v>
      </c>
      <c r="B114" s="39" t="s">
        <v>387</v>
      </c>
      <c r="C114" s="40" t="s">
        <v>388</v>
      </c>
      <c r="D114" s="40" t="s">
        <v>389</v>
      </c>
      <c r="E114" s="36" t="s">
        <v>57</v>
      </c>
      <c r="F114" s="37"/>
      <c r="G114" s="42">
        <v>273.8062715775</v>
      </c>
      <c r="H114" s="41">
        <f t="shared" si="2"/>
        <v>273.81</v>
      </c>
      <c r="I114" s="56">
        <f t="shared" si="3"/>
        <v>0</v>
      </c>
      <c r="J114" s="54">
        <f>ROUND(H114*报价汇总表17!$C$8,2)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ROUND(H115*报价汇总表17!$C$8,2)</f>
        <v>0</v>
      </c>
      <c r="K115" s="56"/>
      <c r="L115" s="53"/>
    </row>
    <row r="116" ht="39.95" customHeight="1" spans="1:12">
      <c r="A116" s="38" t="s">
        <v>61</v>
      </c>
      <c r="B116" s="39" t="s">
        <v>392</v>
      </c>
      <c r="C116" s="40" t="s">
        <v>393</v>
      </c>
      <c r="D116" s="40" t="s">
        <v>394</v>
      </c>
      <c r="E116" s="36" t="s">
        <v>57</v>
      </c>
      <c r="F116" s="37">
        <v>20</v>
      </c>
      <c r="G116" s="42">
        <v>247.4159584666</v>
      </c>
      <c r="H116" s="41">
        <f t="shared" si="2"/>
        <v>247.42</v>
      </c>
      <c r="I116" s="56">
        <f t="shared" si="3"/>
        <v>4948</v>
      </c>
      <c r="J116" s="57"/>
      <c r="K116" s="56">
        <f>ROUND(F116*J116,0)</f>
        <v>0</v>
      </c>
      <c r="L116" s="53" t="s">
        <v>117</v>
      </c>
    </row>
    <row r="117" ht="39.95" customHeight="1" spans="1:12">
      <c r="A117" s="38" t="s">
        <v>66</v>
      </c>
      <c r="B117" s="39" t="s">
        <v>395</v>
      </c>
      <c r="C117" s="40" t="s">
        <v>396</v>
      </c>
      <c r="D117" s="40" t="s">
        <v>394</v>
      </c>
      <c r="E117" s="36" t="s">
        <v>57</v>
      </c>
      <c r="F117" s="37">
        <v>20</v>
      </c>
      <c r="G117" s="42">
        <v>315.7312260552</v>
      </c>
      <c r="H117" s="41">
        <f t="shared" si="2"/>
        <v>315.73</v>
      </c>
      <c r="I117" s="56">
        <f t="shared" si="3"/>
        <v>6315</v>
      </c>
      <c r="J117" s="57"/>
      <c r="K117" s="56">
        <f>ROUND(F117*J117,0)</f>
        <v>0</v>
      </c>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ROUND(H118*报价汇总表17!$C$8,2)</f>
        <v>0</v>
      </c>
      <c r="K118" s="56"/>
      <c r="L118" s="53" t="s">
        <v>400</v>
      </c>
    </row>
    <row r="119" ht="39.95" customHeight="1" spans="1:12">
      <c r="A119" s="38" t="s">
        <v>376</v>
      </c>
      <c r="B119" s="39" t="s">
        <v>401</v>
      </c>
      <c r="C119" s="40" t="s">
        <v>402</v>
      </c>
      <c r="D119" s="40" t="s">
        <v>394</v>
      </c>
      <c r="E119" s="36" t="s">
        <v>57</v>
      </c>
      <c r="F119" s="37">
        <v>10</v>
      </c>
      <c r="G119" s="42">
        <v>248.1684825586</v>
      </c>
      <c r="H119" s="41">
        <f t="shared" si="2"/>
        <v>248.17</v>
      </c>
      <c r="I119" s="56">
        <f t="shared" si="3"/>
        <v>2482</v>
      </c>
      <c r="J119" s="57"/>
      <c r="K119" s="56">
        <f>ROUND(F119*J119,0)</f>
        <v>0</v>
      </c>
      <c r="L119" s="53" t="s">
        <v>375</v>
      </c>
    </row>
    <row r="120" ht="39.95" customHeight="1" spans="1:12">
      <c r="A120" s="38" t="s">
        <v>403</v>
      </c>
      <c r="B120" s="39" t="s">
        <v>404</v>
      </c>
      <c r="C120" s="40" t="s">
        <v>405</v>
      </c>
      <c r="D120" s="40" t="s">
        <v>394</v>
      </c>
      <c r="E120" s="36" t="s">
        <v>57</v>
      </c>
      <c r="F120" s="37"/>
      <c r="G120" s="42">
        <v>315.734401104</v>
      </c>
      <c r="H120" s="41">
        <f t="shared" si="2"/>
        <v>315.73</v>
      </c>
      <c r="I120" s="56">
        <f t="shared" si="3"/>
        <v>0</v>
      </c>
      <c r="J120" s="54">
        <f>ROUND(H120*报价汇总表17!$C$8,2)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ROUND(H121*报价汇总表17!$C$8,2)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ROUND(H122*报价汇总表17!$C$8,2)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ROUND(H123*报价汇总表17!$C$8,2)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ROUND(H124*报价汇总表17!$C$8,2)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ROUND(H125*报价汇总表17!$C$8,2)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ROUND(H126*报价汇总表17!$C$8,2)</f>
        <v>0</v>
      </c>
      <c r="K126" s="56"/>
      <c r="L126" s="53"/>
    </row>
    <row r="127" ht="69.95" customHeight="1" spans="1:12">
      <c r="A127" s="38" t="s">
        <v>61</v>
      </c>
      <c r="B127" s="39" t="s">
        <v>427</v>
      </c>
      <c r="C127" s="40" t="s">
        <v>428</v>
      </c>
      <c r="D127" s="40" t="s">
        <v>429</v>
      </c>
      <c r="E127" s="36" t="s">
        <v>57</v>
      </c>
      <c r="F127" s="37">
        <v>30</v>
      </c>
      <c r="G127" s="42">
        <v>416.55</v>
      </c>
      <c r="H127" s="41">
        <f t="shared" si="2"/>
        <v>416.55</v>
      </c>
      <c r="I127" s="56">
        <f t="shared" si="3"/>
        <v>12497</v>
      </c>
      <c r="J127" s="57"/>
      <c r="K127" s="56">
        <f>ROUND(F127*J127,0)</f>
        <v>0</v>
      </c>
      <c r="L127" s="53"/>
    </row>
    <row r="128" ht="69.95" customHeight="1" spans="1:12">
      <c r="A128" s="38" t="s">
        <v>66</v>
      </c>
      <c r="B128" s="39" t="s">
        <v>430</v>
      </c>
      <c r="C128" s="40" t="s">
        <v>431</v>
      </c>
      <c r="D128" s="40" t="s">
        <v>429</v>
      </c>
      <c r="E128" s="36" t="s">
        <v>57</v>
      </c>
      <c r="F128" s="37">
        <v>20</v>
      </c>
      <c r="G128" s="42">
        <v>421.61</v>
      </c>
      <c r="H128" s="41">
        <f t="shared" si="2"/>
        <v>421.61</v>
      </c>
      <c r="I128" s="56">
        <f t="shared" si="3"/>
        <v>8432</v>
      </c>
      <c r="J128" s="57"/>
      <c r="K128" s="56">
        <f>ROUND(F128*J128,0)</f>
        <v>0</v>
      </c>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ROUND(H129*报价汇总表17!$C$8,2)</f>
        <v>0</v>
      </c>
      <c r="K129" s="56"/>
      <c r="L129" s="53"/>
    </row>
    <row r="130" ht="69.95" customHeight="1" spans="1:12">
      <c r="A130" s="38" t="s">
        <v>61</v>
      </c>
      <c r="B130" s="39" t="s">
        <v>434</v>
      </c>
      <c r="C130" s="40" t="s">
        <v>435</v>
      </c>
      <c r="D130" s="40" t="s">
        <v>436</v>
      </c>
      <c r="E130" s="36" t="s">
        <v>57</v>
      </c>
      <c r="F130" s="37"/>
      <c r="G130" s="42">
        <v>286.3318913408</v>
      </c>
      <c r="H130" s="41">
        <f t="shared" si="2"/>
        <v>286.33</v>
      </c>
      <c r="I130" s="56">
        <f t="shared" si="3"/>
        <v>0</v>
      </c>
      <c r="J130" s="54">
        <f>ROUND(H130*报价汇总表17!$C$8,2)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ROUND(H131*报价汇总表17!$C$8,2)</f>
        <v>0</v>
      </c>
      <c r="K131" s="56"/>
      <c r="L131" s="53"/>
    </row>
    <row r="132" ht="50.1" customHeight="1" spans="1:12">
      <c r="A132" s="38" t="s">
        <v>61</v>
      </c>
      <c r="B132" s="39" t="s">
        <v>440</v>
      </c>
      <c r="C132" s="40" t="s">
        <v>441</v>
      </c>
      <c r="D132" s="40" t="s">
        <v>442</v>
      </c>
      <c r="E132" s="36" t="s">
        <v>57</v>
      </c>
      <c r="F132" s="37">
        <v>20</v>
      </c>
      <c r="G132" s="42">
        <v>222.324160744</v>
      </c>
      <c r="H132" s="41">
        <f t="shared" si="2"/>
        <v>222.32</v>
      </c>
      <c r="I132" s="56">
        <f t="shared" si="3"/>
        <v>4446</v>
      </c>
      <c r="J132" s="57"/>
      <c r="K132" s="56">
        <f>ROUND(F132*J132,0)</f>
        <v>0</v>
      </c>
      <c r="L132" s="53" t="s">
        <v>146</v>
      </c>
    </row>
    <row r="133" ht="50.1" customHeight="1" spans="1:12">
      <c r="A133" s="38" t="s">
        <v>66</v>
      </c>
      <c r="B133" s="39" t="s">
        <v>443</v>
      </c>
      <c r="C133" s="40" t="s">
        <v>444</v>
      </c>
      <c r="D133" s="40" t="s">
        <v>442</v>
      </c>
      <c r="E133" s="36" t="s">
        <v>57</v>
      </c>
      <c r="F133" s="37">
        <v>100</v>
      </c>
      <c r="G133" s="42">
        <v>222.3252919636</v>
      </c>
      <c r="H133" s="41">
        <f t="shared" si="2"/>
        <v>222.33</v>
      </c>
      <c r="I133" s="56">
        <f t="shared" si="3"/>
        <v>22233</v>
      </c>
      <c r="J133" s="57"/>
      <c r="K133" s="56">
        <f>ROUND(F133*J133,0)</f>
        <v>0</v>
      </c>
      <c r="L133" s="53" t="s">
        <v>437</v>
      </c>
    </row>
    <row r="134" ht="50.1" customHeight="1" spans="1:12">
      <c r="A134" s="38" t="s">
        <v>445</v>
      </c>
      <c r="B134" s="39" t="s">
        <v>446</v>
      </c>
      <c r="C134" s="40" t="s">
        <v>447</v>
      </c>
      <c r="D134" s="40" t="s">
        <v>442</v>
      </c>
      <c r="E134" s="36" t="s">
        <v>57</v>
      </c>
      <c r="F134" s="37"/>
      <c r="G134" s="42">
        <v>310.9373020208</v>
      </c>
      <c r="H134" s="41">
        <f t="shared" si="2"/>
        <v>310.94</v>
      </c>
      <c r="I134" s="56">
        <f t="shared" si="3"/>
        <v>0</v>
      </c>
      <c r="J134" s="54">
        <f>ROUND(H134*报价汇总表17!$C$8,2)</f>
        <v>0</v>
      </c>
      <c r="K134" s="56"/>
      <c r="L134" s="53" t="s">
        <v>437</v>
      </c>
    </row>
    <row r="135" ht="69.95" customHeight="1" spans="1:12">
      <c r="A135" s="38" t="s">
        <v>285</v>
      </c>
      <c r="B135" s="39" t="s">
        <v>448</v>
      </c>
      <c r="C135" s="40" t="s">
        <v>449</v>
      </c>
      <c r="D135" s="40" t="s">
        <v>429</v>
      </c>
      <c r="E135" s="36" t="s">
        <v>57</v>
      </c>
      <c r="F135" s="37"/>
      <c r="G135" s="42">
        <v>239.3618397502</v>
      </c>
      <c r="H135" s="41">
        <f t="shared" ref="H135:H198" si="4">ROUND(G135,2)</f>
        <v>239.36</v>
      </c>
      <c r="I135" s="56">
        <f t="shared" ref="I135:I198" si="5">ROUND(F135*H135,0)</f>
        <v>0</v>
      </c>
      <c r="J135" s="54">
        <f>ROUND(H135*报价汇总表17!$C$8,2)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ROUND(H136*报价汇总表17!$C$8,2)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ROUND(H137*报价汇总表17!$C$8,2)</f>
        <v>0</v>
      </c>
      <c r="K137" s="56"/>
      <c r="L137" s="53"/>
    </row>
    <row r="138" ht="69.95" customHeight="1" spans="1:12">
      <c r="A138" s="38" t="s">
        <v>61</v>
      </c>
      <c r="B138" s="39" t="s">
        <v>455</v>
      </c>
      <c r="C138" s="40" t="s">
        <v>456</v>
      </c>
      <c r="D138" s="40" t="s">
        <v>457</v>
      </c>
      <c r="E138" s="36" t="s">
        <v>57</v>
      </c>
      <c r="F138" s="37">
        <v>30</v>
      </c>
      <c r="G138" s="42">
        <v>416.55</v>
      </c>
      <c r="H138" s="41">
        <f t="shared" si="4"/>
        <v>416.55</v>
      </c>
      <c r="I138" s="56">
        <f t="shared" si="5"/>
        <v>12497</v>
      </c>
      <c r="J138" s="57"/>
      <c r="K138" s="56">
        <f>ROUND(F138*J138,0)</f>
        <v>0</v>
      </c>
      <c r="L138" s="53"/>
    </row>
    <row r="139" ht="69.95" customHeight="1" spans="1:12">
      <c r="A139" s="38" t="s">
        <v>66</v>
      </c>
      <c r="B139" s="39" t="s">
        <v>458</v>
      </c>
      <c r="C139" s="40" t="s">
        <v>459</v>
      </c>
      <c r="D139" s="40" t="s">
        <v>457</v>
      </c>
      <c r="E139" s="36" t="s">
        <v>57</v>
      </c>
      <c r="F139" s="37">
        <v>30</v>
      </c>
      <c r="G139" s="42">
        <v>421.61</v>
      </c>
      <c r="H139" s="41">
        <f t="shared" si="4"/>
        <v>421.61</v>
      </c>
      <c r="I139" s="56">
        <f t="shared" si="5"/>
        <v>12648</v>
      </c>
      <c r="J139" s="57"/>
      <c r="K139" s="56">
        <f>ROUND(F139*J139,0)</f>
        <v>0</v>
      </c>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ROUND(H140*报价汇总表17!$C$8,2)</f>
        <v>0</v>
      </c>
      <c r="K140" s="56"/>
      <c r="L140" s="53"/>
    </row>
    <row r="141" ht="69.95" customHeight="1" spans="1:12">
      <c r="A141" s="38" t="s">
        <v>61</v>
      </c>
      <c r="B141" s="39" t="s">
        <v>462</v>
      </c>
      <c r="C141" s="40" t="s">
        <v>463</v>
      </c>
      <c r="D141" s="40" t="s">
        <v>464</v>
      </c>
      <c r="E141" s="36" t="s">
        <v>57</v>
      </c>
      <c r="F141" s="37">
        <v>50</v>
      </c>
      <c r="G141" s="42">
        <v>228.730967482</v>
      </c>
      <c r="H141" s="41">
        <f t="shared" si="4"/>
        <v>228.73</v>
      </c>
      <c r="I141" s="56">
        <f t="shared" si="5"/>
        <v>11437</v>
      </c>
      <c r="J141" s="57"/>
      <c r="K141" s="56">
        <f>ROUND(F141*J141,0)</f>
        <v>0</v>
      </c>
      <c r="L141" s="53" t="s">
        <v>146</v>
      </c>
    </row>
    <row r="142" ht="69.95" customHeight="1" spans="1:12">
      <c r="A142" s="38" t="s">
        <v>66</v>
      </c>
      <c r="B142" s="39" t="s">
        <v>465</v>
      </c>
      <c r="C142" s="40" t="s">
        <v>466</v>
      </c>
      <c r="D142" s="40" t="s">
        <v>467</v>
      </c>
      <c r="E142" s="36" t="s">
        <v>57</v>
      </c>
      <c r="F142" s="37">
        <v>100</v>
      </c>
      <c r="G142" s="42">
        <v>228.7325253838</v>
      </c>
      <c r="H142" s="41">
        <f t="shared" si="4"/>
        <v>228.73</v>
      </c>
      <c r="I142" s="56">
        <f t="shared" si="5"/>
        <v>22873</v>
      </c>
      <c r="J142" s="57"/>
      <c r="K142" s="56">
        <f>ROUND(F142*J142,0)</f>
        <v>0</v>
      </c>
      <c r="L142" s="53" t="s">
        <v>437</v>
      </c>
    </row>
    <row r="143" ht="30" customHeight="1" spans="1:12">
      <c r="A143" s="38" t="s">
        <v>190</v>
      </c>
      <c r="B143" s="39" t="s">
        <v>468</v>
      </c>
      <c r="C143" s="40" t="s">
        <v>469</v>
      </c>
      <c r="D143" s="40" t="s">
        <v>470</v>
      </c>
      <c r="E143" s="36" t="s">
        <v>88</v>
      </c>
      <c r="F143" s="37"/>
      <c r="G143" s="42">
        <v>100.04</v>
      </c>
      <c r="H143" s="41">
        <f t="shared" si="4"/>
        <v>100.04</v>
      </c>
      <c r="I143" s="56">
        <f t="shared" si="5"/>
        <v>0</v>
      </c>
      <c r="J143" s="54">
        <f>ROUND(H143*报价汇总表17!$C$8,2)</f>
        <v>0</v>
      </c>
      <c r="K143" s="56"/>
      <c r="L143" s="53"/>
    </row>
    <row r="144" ht="60" customHeight="1" spans="1:12">
      <c r="A144" s="38" t="s">
        <v>285</v>
      </c>
      <c r="B144" s="39" t="s">
        <v>471</v>
      </c>
      <c r="C144" s="40" t="s">
        <v>472</v>
      </c>
      <c r="D144" s="40" t="s">
        <v>473</v>
      </c>
      <c r="E144" s="36" t="s">
        <v>57</v>
      </c>
      <c r="F144" s="37"/>
      <c r="G144" s="42">
        <v>252.7802322605</v>
      </c>
      <c r="H144" s="41">
        <f t="shared" si="4"/>
        <v>252.78</v>
      </c>
      <c r="I144" s="56">
        <f t="shared" si="5"/>
        <v>0</v>
      </c>
      <c r="J144" s="54">
        <f>ROUND(H144*报价汇总表17!$C$8,2)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ROUND(H145*报价汇总表17!$C$8,2)</f>
        <v>0</v>
      </c>
      <c r="K145" s="56"/>
      <c r="L145" s="53"/>
    </row>
    <row r="146" ht="69.95" customHeight="1" spans="1:12">
      <c r="A146" s="38" t="s">
        <v>45</v>
      </c>
      <c r="B146" s="39" t="s">
        <v>477</v>
      </c>
      <c r="C146" s="40" t="s">
        <v>478</v>
      </c>
      <c r="D146" s="40" t="s">
        <v>479</v>
      </c>
      <c r="E146" s="36" t="s">
        <v>88</v>
      </c>
      <c r="F146" s="37"/>
      <c r="G146" s="42">
        <v>53.18</v>
      </c>
      <c r="H146" s="41">
        <f t="shared" si="4"/>
        <v>53.18</v>
      </c>
      <c r="I146" s="56">
        <f t="shared" si="5"/>
        <v>0</v>
      </c>
      <c r="J146" s="54">
        <f>ROUND(H146*报价汇总表17!$C$8,2)</f>
        <v>0</v>
      </c>
      <c r="K146" s="56"/>
      <c r="L146" s="53"/>
    </row>
    <row r="147" ht="69.95" customHeight="1" spans="1:12">
      <c r="A147" s="38" t="s">
        <v>49</v>
      </c>
      <c r="B147" s="39" t="s">
        <v>480</v>
      </c>
      <c r="C147" s="40" t="s">
        <v>481</v>
      </c>
      <c r="D147" s="40" t="s">
        <v>479</v>
      </c>
      <c r="E147" s="36" t="s">
        <v>88</v>
      </c>
      <c r="F147" s="37"/>
      <c r="G147" s="42">
        <v>109.02</v>
      </c>
      <c r="H147" s="41">
        <f t="shared" si="4"/>
        <v>109.02</v>
      </c>
      <c r="I147" s="56">
        <f t="shared" si="5"/>
        <v>0</v>
      </c>
      <c r="J147" s="54">
        <f>ROUND(H147*报价汇总表17!$C$8,2)</f>
        <v>0</v>
      </c>
      <c r="K147" s="56"/>
      <c r="L147" s="53"/>
    </row>
    <row r="148" ht="69.95" customHeight="1" spans="1:12">
      <c r="A148" s="38" t="s">
        <v>190</v>
      </c>
      <c r="B148" s="39" t="s">
        <v>482</v>
      </c>
      <c r="C148" s="40" t="s">
        <v>483</v>
      </c>
      <c r="D148" s="40" t="s">
        <v>479</v>
      </c>
      <c r="E148" s="36" t="s">
        <v>88</v>
      </c>
      <c r="F148" s="37"/>
      <c r="G148" s="42">
        <v>171.39</v>
      </c>
      <c r="H148" s="41">
        <f t="shared" si="4"/>
        <v>171.39</v>
      </c>
      <c r="I148" s="56">
        <f t="shared" si="5"/>
        <v>0</v>
      </c>
      <c r="J148" s="54">
        <f>ROUND(H148*报价汇总表17!$C$8,2)</f>
        <v>0</v>
      </c>
      <c r="K148" s="56"/>
      <c r="L148" s="53"/>
    </row>
    <row r="149" ht="69.95" customHeight="1" spans="1:12">
      <c r="A149" s="38" t="s">
        <v>285</v>
      </c>
      <c r="B149" s="39" t="s">
        <v>484</v>
      </c>
      <c r="C149" s="40" t="s">
        <v>485</v>
      </c>
      <c r="D149" s="40" t="s">
        <v>479</v>
      </c>
      <c r="E149" s="36" t="s">
        <v>88</v>
      </c>
      <c r="F149" s="37"/>
      <c r="G149" s="42">
        <v>190.41</v>
      </c>
      <c r="H149" s="41">
        <f t="shared" si="4"/>
        <v>190.41</v>
      </c>
      <c r="I149" s="56">
        <f t="shared" si="5"/>
        <v>0</v>
      </c>
      <c r="J149" s="54">
        <f>ROUND(H149*报价汇总表17!$C$8,2)</f>
        <v>0</v>
      </c>
      <c r="K149" s="56"/>
      <c r="L149" s="53"/>
    </row>
    <row r="150" ht="69.95" customHeight="1" spans="1:12">
      <c r="A150" s="38" t="s">
        <v>289</v>
      </c>
      <c r="B150" s="39" t="s">
        <v>486</v>
      </c>
      <c r="C150" s="40" t="s">
        <v>487</v>
      </c>
      <c r="D150" s="40" t="s">
        <v>479</v>
      </c>
      <c r="E150" s="36" t="s">
        <v>88</v>
      </c>
      <c r="F150" s="37"/>
      <c r="G150" s="42">
        <v>73.78</v>
      </c>
      <c r="H150" s="41">
        <f t="shared" si="4"/>
        <v>73.78</v>
      </c>
      <c r="I150" s="56">
        <f t="shared" si="5"/>
        <v>0</v>
      </c>
      <c r="J150" s="54">
        <f>ROUND(H150*报价汇总表17!$C$8,2)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ROUND(H151*报价汇总表17!$C$8,2)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ROUND(H152*报价汇总表17!$C$8,2)</f>
        <v>0</v>
      </c>
      <c r="K152" s="56"/>
      <c r="L152" s="53"/>
    </row>
    <row r="153" ht="69.95" customHeight="1" spans="1:12">
      <c r="A153" s="38" t="s">
        <v>45</v>
      </c>
      <c r="B153" s="39" t="s">
        <v>495</v>
      </c>
      <c r="C153" s="40" t="s">
        <v>496</v>
      </c>
      <c r="D153" s="40" t="s">
        <v>479</v>
      </c>
      <c r="E153" s="36" t="s">
        <v>88</v>
      </c>
      <c r="F153" s="37"/>
      <c r="G153" s="42">
        <v>192.25</v>
      </c>
      <c r="H153" s="41">
        <f t="shared" si="4"/>
        <v>192.25</v>
      </c>
      <c r="I153" s="56">
        <f t="shared" si="5"/>
        <v>0</v>
      </c>
      <c r="J153" s="54">
        <f>ROUND(H153*报价汇总表17!$C$8,2)</f>
        <v>0</v>
      </c>
      <c r="K153" s="56"/>
      <c r="L153" s="53"/>
    </row>
    <row r="154" ht="69.95" customHeight="1" spans="1:12">
      <c r="A154" s="38" t="s">
        <v>49</v>
      </c>
      <c r="B154" s="39" t="s">
        <v>497</v>
      </c>
      <c r="C154" s="40" t="s">
        <v>498</v>
      </c>
      <c r="D154" s="40" t="s">
        <v>479</v>
      </c>
      <c r="E154" s="36" t="s">
        <v>88</v>
      </c>
      <c r="F154" s="37"/>
      <c r="G154" s="42">
        <v>232.91</v>
      </c>
      <c r="H154" s="41">
        <f t="shared" si="4"/>
        <v>232.91</v>
      </c>
      <c r="I154" s="56">
        <f t="shared" si="5"/>
        <v>0</v>
      </c>
      <c r="J154" s="54">
        <f>ROUND(H154*报价汇总表17!$C$8,2)</f>
        <v>0</v>
      </c>
      <c r="K154" s="56"/>
      <c r="L154" s="53"/>
    </row>
    <row r="155" ht="69.95" customHeight="1" spans="1:12">
      <c r="A155" s="38" t="s">
        <v>190</v>
      </c>
      <c r="B155" s="39" t="s">
        <v>499</v>
      </c>
      <c r="C155" s="40" t="s">
        <v>500</v>
      </c>
      <c r="D155" s="40" t="s">
        <v>479</v>
      </c>
      <c r="E155" s="36" t="s">
        <v>88</v>
      </c>
      <c r="F155" s="37"/>
      <c r="G155" s="42">
        <v>299.59</v>
      </c>
      <c r="H155" s="41">
        <f t="shared" si="4"/>
        <v>299.59</v>
      </c>
      <c r="I155" s="56">
        <f t="shared" si="5"/>
        <v>0</v>
      </c>
      <c r="J155" s="54">
        <f>ROUND(H155*报价汇总表17!$C$8,2)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ROUND(H156*报价汇总表17!$C$8,2)</f>
        <v>0</v>
      </c>
      <c r="K156" s="56"/>
      <c r="L156" s="53"/>
    </row>
    <row r="157" ht="69.95" customHeight="1" spans="1:12">
      <c r="A157" s="38" t="s">
        <v>504</v>
      </c>
      <c r="B157" s="39" t="s">
        <v>505</v>
      </c>
      <c r="C157" s="40" t="s">
        <v>506</v>
      </c>
      <c r="D157" s="40" t="s">
        <v>479</v>
      </c>
      <c r="E157" s="36" t="s">
        <v>57</v>
      </c>
      <c r="F157" s="37"/>
      <c r="G157" s="42">
        <v>614.25</v>
      </c>
      <c r="H157" s="41">
        <f t="shared" si="4"/>
        <v>614.25</v>
      </c>
      <c r="I157" s="56">
        <f t="shared" si="5"/>
        <v>0</v>
      </c>
      <c r="J157" s="54">
        <f>ROUND(H157*报价汇总表17!$C$8,2)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ROUND(H158*报价汇总表17!$C$8,2)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ROUND(H159*报价汇总表17!$C$8,2)</f>
        <v>0</v>
      </c>
      <c r="K159" s="56"/>
      <c r="L159" s="53"/>
    </row>
    <row r="160" ht="39.95" customHeight="1" spans="1:12">
      <c r="A160" s="38" t="s">
        <v>513</v>
      </c>
      <c r="B160" s="39" t="s">
        <v>514</v>
      </c>
      <c r="C160" s="40" t="s">
        <v>515</v>
      </c>
      <c r="D160" s="40" t="s">
        <v>516</v>
      </c>
      <c r="E160" s="36" t="s">
        <v>57</v>
      </c>
      <c r="F160" s="37"/>
      <c r="G160" s="42">
        <v>429.914486153846</v>
      </c>
      <c r="H160" s="41">
        <f t="shared" si="4"/>
        <v>429.91</v>
      </c>
      <c r="I160" s="56">
        <f t="shared" si="5"/>
        <v>0</v>
      </c>
      <c r="J160" s="54">
        <f>ROUND(H160*报价汇总表17!$C$8,2)</f>
        <v>0</v>
      </c>
      <c r="K160" s="56"/>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ROUND(H161*报价汇总表17!$C$8,2)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ROUND(H162*报价汇总表17!$C$8,2)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ROUND(H163*报价汇总表17!$C$8,2)</f>
        <v>0</v>
      </c>
      <c r="K163" s="56"/>
      <c r="L163" s="53"/>
    </row>
    <row r="164" ht="30" customHeight="1" spans="1:12">
      <c r="A164" s="38" t="s">
        <v>45</v>
      </c>
      <c r="B164" s="39" t="s">
        <v>527</v>
      </c>
      <c r="C164" s="40" t="s">
        <v>528</v>
      </c>
      <c r="D164" s="40" t="s">
        <v>529</v>
      </c>
      <c r="E164" s="36" t="s">
        <v>168</v>
      </c>
      <c r="F164" s="37">
        <v>10000</v>
      </c>
      <c r="G164" s="42">
        <v>1.25299</v>
      </c>
      <c r="H164" s="41">
        <f t="shared" si="4"/>
        <v>1.25</v>
      </c>
      <c r="I164" s="56">
        <f t="shared" si="5"/>
        <v>12500</v>
      </c>
      <c r="J164" s="57"/>
      <c r="K164" s="56">
        <f>ROUND(F164*J164,0)</f>
        <v>0</v>
      </c>
      <c r="L164" s="53" t="s">
        <v>530</v>
      </c>
    </row>
    <row r="165" ht="30" customHeight="1" spans="1:12">
      <c r="A165" s="38" t="s">
        <v>49</v>
      </c>
      <c r="B165" s="39" t="s">
        <v>531</v>
      </c>
      <c r="C165" s="40" t="s">
        <v>532</v>
      </c>
      <c r="D165" s="40" t="s">
        <v>529</v>
      </c>
      <c r="E165" s="36" t="s">
        <v>168</v>
      </c>
      <c r="F165" s="37">
        <v>10000</v>
      </c>
      <c r="G165" s="42">
        <v>1.2493</v>
      </c>
      <c r="H165" s="41">
        <f t="shared" si="4"/>
        <v>1.25</v>
      </c>
      <c r="I165" s="56">
        <f t="shared" si="5"/>
        <v>12500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ROUND(H166*报价汇总表17!$C$8,2)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ROUND(H167*报价汇总表17!$C$8,2)</f>
        <v>0</v>
      </c>
      <c r="K167" s="56"/>
      <c r="L167" s="53"/>
    </row>
    <row r="168" ht="60" customHeight="1" spans="1:12">
      <c r="A168" s="38" t="s">
        <v>61</v>
      </c>
      <c r="B168" s="39" t="s">
        <v>538</v>
      </c>
      <c r="C168" s="40" t="s">
        <v>539</v>
      </c>
      <c r="D168" s="40" t="s">
        <v>540</v>
      </c>
      <c r="E168" s="36" t="s">
        <v>168</v>
      </c>
      <c r="F168" s="37">
        <v>8000</v>
      </c>
      <c r="G168" s="42">
        <v>9.0493</v>
      </c>
      <c r="H168" s="41">
        <f t="shared" si="4"/>
        <v>9.05</v>
      </c>
      <c r="I168" s="56">
        <f t="shared" si="5"/>
        <v>72400</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ROUND(H169*报价汇总表17!$C$8,2)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ROUND(H170*报价汇总表17!$C$8,2)</f>
        <v>0</v>
      </c>
      <c r="K170" s="56"/>
      <c r="L170" s="53"/>
    </row>
    <row r="171" ht="60" customHeight="1" spans="1:12">
      <c r="A171" s="38" t="s">
        <v>45</v>
      </c>
      <c r="B171" s="39" t="s">
        <v>546</v>
      </c>
      <c r="C171" s="40" t="s">
        <v>547</v>
      </c>
      <c r="D171" s="40" t="s">
        <v>548</v>
      </c>
      <c r="E171" s="36" t="s">
        <v>41</v>
      </c>
      <c r="F171" s="37">
        <v>2000</v>
      </c>
      <c r="G171" s="42">
        <v>8.12</v>
      </c>
      <c r="H171" s="41">
        <f t="shared" si="4"/>
        <v>8.12</v>
      </c>
      <c r="I171" s="56">
        <f t="shared" si="5"/>
        <v>16240</v>
      </c>
      <c r="J171" s="57"/>
      <c r="K171" s="56">
        <f>ROUND(F171*J171,0)</f>
        <v>0</v>
      </c>
      <c r="L171" s="53"/>
    </row>
    <row r="172" ht="60" customHeight="1" spans="1:12">
      <c r="A172" s="38" t="s">
        <v>49</v>
      </c>
      <c r="B172" s="39" t="s">
        <v>549</v>
      </c>
      <c r="C172" s="40" t="s">
        <v>550</v>
      </c>
      <c r="D172" s="40" t="s">
        <v>551</v>
      </c>
      <c r="E172" s="36" t="s">
        <v>41</v>
      </c>
      <c r="F172" s="37">
        <v>2000</v>
      </c>
      <c r="G172" s="42">
        <v>13.32</v>
      </c>
      <c r="H172" s="41">
        <f t="shared" si="4"/>
        <v>13.32</v>
      </c>
      <c r="I172" s="56">
        <f t="shared" si="5"/>
        <v>26640</v>
      </c>
      <c r="J172" s="57"/>
      <c r="K172" s="56">
        <f>ROUND(F172*J172,0)</f>
        <v>0</v>
      </c>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ROUND(H173*报价汇总表17!$C$8,2)</f>
        <v>0</v>
      </c>
      <c r="K173" s="56"/>
      <c r="L173" s="53"/>
    </row>
    <row r="174" ht="69.95" customHeight="1" spans="1:12">
      <c r="A174" s="38" t="s">
        <v>285</v>
      </c>
      <c r="B174" s="39" t="s">
        <v>555</v>
      </c>
      <c r="C174" s="40" t="s">
        <v>556</v>
      </c>
      <c r="D174" s="40" t="s">
        <v>557</v>
      </c>
      <c r="E174" s="36" t="s">
        <v>41</v>
      </c>
      <c r="F174" s="37">
        <v>2000</v>
      </c>
      <c r="G174" s="42">
        <v>25.87</v>
      </c>
      <c r="H174" s="41">
        <f t="shared" si="4"/>
        <v>25.87</v>
      </c>
      <c r="I174" s="56">
        <f t="shared" si="5"/>
        <v>51740</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ROUND(H175*报价汇总表17!$C$8,2)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ROUND(H176*报价汇总表17!$C$8,2)</f>
        <v>0</v>
      </c>
      <c r="K176" s="56"/>
      <c r="L176" s="53"/>
    </row>
    <row r="177" ht="69.95" customHeight="1" spans="1:12">
      <c r="A177" s="38" t="s">
        <v>61</v>
      </c>
      <c r="B177" s="39" t="s">
        <v>563</v>
      </c>
      <c r="C177" s="40" t="s">
        <v>564</v>
      </c>
      <c r="D177" s="40" t="s">
        <v>560</v>
      </c>
      <c r="E177" s="36" t="s">
        <v>41</v>
      </c>
      <c r="F177" s="37"/>
      <c r="G177" s="42">
        <v>51.67</v>
      </c>
      <c r="H177" s="41">
        <f t="shared" si="4"/>
        <v>51.67</v>
      </c>
      <c r="I177" s="56">
        <f t="shared" si="5"/>
        <v>0</v>
      </c>
      <c r="J177" s="54">
        <f>ROUND(H177*报价汇总表17!$C$8,2)</f>
        <v>0</v>
      </c>
      <c r="K177" s="56"/>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ROUND(H178*报价汇总表17!$C$8,2)</f>
        <v>0</v>
      </c>
      <c r="K178" s="56"/>
      <c r="L178" s="53"/>
    </row>
    <row r="179" ht="69.95" customHeight="1" spans="1:12">
      <c r="A179" s="38" t="s">
        <v>372</v>
      </c>
      <c r="B179" s="39" t="s">
        <v>567</v>
      </c>
      <c r="C179" s="40" t="s">
        <v>568</v>
      </c>
      <c r="D179" s="40" t="s">
        <v>560</v>
      </c>
      <c r="E179" s="36" t="s">
        <v>41</v>
      </c>
      <c r="F179" s="37"/>
      <c r="G179" s="42">
        <v>59.87</v>
      </c>
      <c r="H179" s="41">
        <f t="shared" si="4"/>
        <v>59.87</v>
      </c>
      <c r="I179" s="56">
        <f t="shared" si="5"/>
        <v>0</v>
      </c>
      <c r="J179" s="54">
        <f>ROUND(H179*报价汇总表17!$C$8,2)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ROUND(H180*报价汇总表17!$C$8,2)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ROUND(H181*报价汇总表17!$C$8,2)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ROUND(H182*报价汇总表17!$C$8,2)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ROUND(H183*报价汇总表17!$C$8,2)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ROUND(H184*报价汇总表17!$C$8,2)</f>
        <v>0</v>
      </c>
      <c r="K184" s="56"/>
      <c r="L184" s="53"/>
    </row>
    <row r="185" ht="69.95" customHeight="1" spans="1:12">
      <c r="A185" s="38" t="s">
        <v>61</v>
      </c>
      <c r="B185" s="39" t="s">
        <v>583</v>
      </c>
      <c r="C185" s="40" t="s">
        <v>584</v>
      </c>
      <c r="D185" s="40" t="s">
        <v>585</v>
      </c>
      <c r="E185" s="36" t="s">
        <v>57</v>
      </c>
      <c r="F185" s="37">
        <v>50</v>
      </c>
      <c r="G185" s="42">
        <v>385.62</v>
      </c>
      <c r="H185" s="41">
        <f t="shared" si="4"/>
        <v>385.62</v>
      </c>
      <c r="I185" s="56">
        <f t="shared" si="5"/>
        <v>19281</v>
      </c>
      <c r="J185" s="57"/>
      <c r="K185" s="56">
        <f>ROUND(F185*J185,0)</f>
        <v>0</v>
      </c>
      <c r="L185" s="53"/>
    </row>
    <row r="186" ht="69.95" customHeight="1" spans="1:12">
      <c r="A186" s="38" t="s">
        <v>66</v>
      </c>
      <c r="B186" s="39" t="s">
        <v>586</v>
      </c>
      <c r="C186" s="40" t="s">
        <v>587</v>
      </c>
      <c r="D186" s="40" t="s">
        <v>585</v>
      </c>
      <c r="E186" s="36" t="s">
        <v>57</v>
      </c>
      <c r="F186" s="37">
        <v>50</v>
      </c>
      <c r="G186" s="42">
        <v>409.79</v>
      </c>
      <c r="H186" s="41">
        <f t="shared" si="4"/>
        <v>409.79</v>
      </c>
      <c r="I186" s="56">
        <f t="shared" si="5"/>
        <v>20490</v>
      </c>
      <c r="J186" s="57"/>
      <c r="K186" s="56">
        <f>ROUND(F186*J186,0)</f>
        <v>0</v>
      </c>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ROUND(H187*报价汇总表17!$C$8,2)</f>
        <v>0</v>
      </c>
      <c r="K187" s="56"/>
      <c r="L187" s="53"/>
    </row>
    <row r="188" ht="69.95" customHeight="1" spans="1:12">
      <c r="A188" s="38" t="s">
        <v>61</v>
      </c>
      <c r="B188" s="39" t="s">
        <v>590</v>
      </c>
      <c r="C188" s="40" t="s">
        <v>591</v>
      </c>
      <c r="D188" s="40" t="s">
        <v>585</v>
      </c>
      <c r="E188" s="36" t="s">
        <v>57</v>
      </c>
      <c r="F188" s="37"/>
      <c r="G188" s="42">
        <v>415.99</v>
      </c>
      <c r="H188" s="41">
        <f t="shared" si="4"/>
        <v>415.99</v>
      </c>
      <c r="I188" s="56">
        <f t="shared" si="5"/>
        <v>0</v>
      </c>
      <c r="J188" s="54">
        <f>ROUND(H188*报价汇总表17!$C$8,2)</f>
        <v>0</v>
      </c>
      <c r="K188" s="56"/>
      <c r="L188" s="53"/>
    </row>
    <row r="189" ht="69.95" customHeight="1" spans="1:12">
      <c r="A189" s="38" t="s">
        <v>66</v>
      </c>
      <c r="B189" s="39" t="s">
        <v>592</v>
      </c>
      <c r="C189" s="40" t="s">
        <v>593</v>
      </c>
      <c r="D189" s="40" t="s">
        <v>585</v>
      </c>
      <c r="E189" s="36" t="s">
        <v>57</v>
      </c>
      <c r="F189" s="37"/>
      <c r="G189" s="42">
        <v>433.8</v>
      </c>
      <c r="H189" s="41">
        <f t="shared" si="4"/>
        <v>433.8</v>
      </c>
      <c r="I189" s="56">
        <f t="shared" si="5"/>
        <v>0</v>
      </c>
      <c r="J189" s="54">
        <f>ROUND(H189*报价汇总表17!$C$8,2)</f>
        <v>0</v>
      </c>
      <c r="K189" s="56"/>
      <c r="L189" s="53"/>
    </row>
    <row r="190" ht="69.95" customHeight="1" spans="1:12">
      <c r="A190" s="38" t="s">
        <v>372</v>
      </c>
      <c r="B190" s="39" t="s">
        <v>594</v>
      </c>
      <c r="C190" s="40" t="s">
        <v>595</v>
      </c>
      <c r="D190" s="40" t="s">
        <v>585</v>
      </c>
      <c r="E190" s="36" t="s">
        <v>57</v>
      </c>
      <c r="F190" s="37">
        <v>50</v>
      </c>
      <c r="G190" s="42">
        <v>436.66</v>
      </c>
      <c r="H190" s="41">
        <f t="shared" si="4"/>
        <v>436.66</v>
      </c>
      <c r="I190" s="56">
        <f t="shared" si="5"/>
        <v>21833</v>
      </c>
      <c r="J190" s="57"/>
      <c r="K190" s="56">
        <f>ROUND(F190*J190,0)</f>
        <v>0</v>
      </c>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ROUND(H191*报价汇总表17!$C$8,2)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ROUND(H192*报价汇总表17!$C$8,2)</f>
        <v>0</v>
      </c>
      <c r="K192" s="56"/>
      <c r="L192" s="53"/>
    </row>
    <row r="193" ht="60" customHeight="1" spans="1:12">
      <c r="A193" s="38" t="s">
        <v>61</v>
      </c>
      <c r="B193" s="39" t="s">
        <v>601</v>
      </c>
      <c r="C193" s="40" t="s">
        <v>602</v>
      </c>
      <c r="D193" s="40" t="s">
        <v>603</v>
      </c>
      <c r="E193" s="36" t="s">
        <v>57</v>
      </c>
      <c r="F193" s="37">
        <v>500</v>
      </c>
      <c r="G193" s="42">
        <v>244.5275211336</v>
      </c>
      <c r="H193" s="41">
        <f t="shared" si="4"/>
        <v>244.53</v>
      </c>
      <c r="I193" s="56">
        <f t="shared" si="5"/>
        <v>122265</v>
      </c>
      <c r="J193" s="57"/>
      <c r="K193" s="56">
        <f>ROUND(F193*J193,0)</f>
        <v>0</v>
      </c>
      <c r="L193" s="53" t="s">
        <v>437</v>
      </c>
    </row>
    <row r="194" ht="60" customHeight="1" spans="1:12">
      <c r="A194" s="38" t="s">
        <v>66</v>
      </c>
      <c r="B194" s="39" t="s">
        <v>604</v>
      </c>
      <c r="C194" s="40" t="s">
        <v>605</v>
      </c>
      <c r="D194" s="40" t="s">
        <v>603</v>
      </c>
      <c r="E194" s="36" t="s">
        <v>57</v>
      </c>
      <c r="F194" s="37"/>
      <c r="G194" s="42">
        <v>244.529512491</v>
      </c>
      <c r="H194" s="41">
        <f t="shared" si="4"/>
        <v>244.53</v>
      </c>
      <c r="I194" s="56">
        <f t="shared" si="5"/>
        <v>0</v>
      </c>
      <c r="J194" s="54">
        <f>ROUND(H194*报价汇总表17!$C$8,2)</f>
        <v>0</v>
      </c>
      <c r="K194" s="56"/>
      <c r="L194" s="53" t="s">
        <v>146</v>
      </c>
    </row>
    <row r="195" ht="60" customHeight="1" spans="1:12">
      <c r="A195" s="38" t="s">
        <v>372</v>
      </c>
      <c r="B195" s="39" t="s">
        <v>606</v>
      </c>
      <c r="C195" s="40" t="s">
        <v>607</v>
      </c>
      <c r="D195" s="40" t="s">
        <v>603</v>
      </c>
      <c r="E195" s="36" t="s">
        <v>57</v>
      </c>
      <c r="F195" s="37"/>
      <c r="G195" s="42">
        <v>244.5298605328</v>
      </c>
      <c r="H195" s="41">
        <f t="shared" si="4"/>
        <v>244.53</v>
      </c>
      <c r="I195" s="56">
        <f t="shared" si="5"/>
        <v>0</v>
      </c>
      <c r="J195" s="54">
        <f>ROUND(H195*报价汇总表17!$C$8,2)</f>
        <v>0</v>
      </c>
      <c r="K195" s="56"/>
      <c r="L195" s="53" t="s">
        <v>608</v>
      </c>
    </row>
    <row r="196" ht="60" customHeight="1" spans="1:12">
      <c r="A196" s="38" t="s">
        <v>376</v>
      </c>
      <c r="B196" s="39" t="s">
        <v>609</v>
      </c>
      <c r="C196" s="40" t="s">
        <v>610</v>
      </c>
      <c r="D196" s="40" t="s">
        <v>603</v>
      </c>
      <c r="E196" s="36" t="s">
        <v>57</v>
      </c>
      <c r="F196" s="37"/>
      <c r="G196" s="42">
        <v>244.5297669722</v>
      </c>
      <c r="H196" s="41">
        <f t="shared" si="4"/>
        <v>244.53</v>
      </c>
      <c r="I196" s="56">
        <f t="shared" si="5"/>
        <v>0</v>
      </c>
      <c r="J196" s="54">
        <f>ROUND(H196*报价汇总表17!$C$8,2)</f>
        <v>0</v>
      </c>
      <c r="K196" s="56"/>
      <c r="L196" s="53" t="s">
        <v>611</v>
      </c>
    </row>
    <row r="197" ht="60" customHeight="1" spans="1:12">
      <c r="A197" s="38" t="s">
        <v>403</v>
      </c>
      <c r="B197" s="39" t="s">
        <v>612</v>
      </c>
      <c r="C197" s="40" t="s">
        <v>613</v>
      </c>
      <c r="D197" s="40" t="s">
        <v>603</v>
      </c>
      <c r="E197" s="36" t="s">
        <v>57</v>
      </c>
      <c r="F197" s="37"/>
      <c r="G197" s="42">
        <v>230.4897700768</v>
      </c>
      <c r="H197" s="41">
        <f t="shared" si="4"/>
        <v>230.49</v>
      </c>
      <c r="I197" s="56">
        <f t="shared" si="5"/>
        <v>0</v>
      </c>
      <c r="J197" s="54">
        <f>ROUND(H197*报价汇总表17!$C$8,2)</f>
        <v>0</v>
      </c>
      <c r="K197" s="56"/>
      <c r="L197" s="53" t="s">
        <v>614</v>
      </c>
    </row>
    <row r="198" ht="60" customHeight="1" spans="1:12">
      <c r="A198" s="38" t="s">
        <v>615</v>
      </c>
      <c r="B198" s="39" t="s">
        <v>616</v>
      </c>
      <c r="C198" s="40" t="s">
        <v>617</v>
      </c>
      <c r="D198" s="40" t="s">
        <v>603</v>
      </c>
      <c r="E198" s="36" t="s">
        <v>57</v>
      </c>
      <c r="F198" s="37"/>
      <c r="G198" s="42">
        <v>230.490095182</v>
      </c>
      <c r="H198" s="41">
        <f t="shared" si="4"/>
        <v>230.49</v>
      </c>
      <c r="I198" s="56">
        <f t="shared" si="5"/>
        <v>0</v>
      </c>
      <c r="J198" s="54">
        <f>ROUND(H198*报价汇总表17!$C$8,2)</f>
        <v>0</v>
      </c>
      <c r="K198" s="56"/>
      <c r="L198" s="53" t="s">
        <v>437</v>
      </c>
    </row>
    <row r="199" ht="30" customHeight="1" spans="1:12">
      <c r="A199" s="38" t="s">
        <v>618</v>
      </c>
      <c r="B199" s="39" t="s">
        <v>619</v>
      </c>
      <c r="C199" s="40" t="s">
        <v>620</v>
      </c>
      <c r="D199" s="40" t="s">
        <v>621</v>
      </c>
      <c r="E199" s="36" t="s">
        <v>57</v>
      </c>
      <c r="F199" s="37"/>
      <c r="G199" s="42">
        <v>162.686150019</v>
      </c>
      <c r="H199" s="41">
        <f t="shared" ref="H199:H262" si="6">ROUND(G199,2)</f>
        <v>162.69</v>
      </c>
      <c r="I199" s="56">
        <f t="shared" ref="I199:I262" si="7">ROUND(F199*H199,0)</f>
        <v>0</v>
      </c>
      <c r="J199" s="54">
        <f>ROUND(H199*报价汇总表17!$C$8,2)</f>
        <v>0</v>
      </c>
      <c r="K199" s="56"/>
      <c r="L199" s="53" t="s">
        <v>146</v>
      </c>
    </row>
    <row r="200" ht="30" customHeight="1" spans="1:12">
      <c r="A200" s="38" t="s">
        <v>622</v>
      </c>
      <c r="B200" s="39"/>
      <c r="C200" s="40" t="s">
        <v>623</v>
      </c>
      <c r="D200" s="40"/>
      <c r="E200" s="36" t="s">
        <v>57</v>
      </c>
      <c r="F200" s="37"/>
      <c r="G200" s="42">
        <v>162.6841878386</v>
      </c>
      <c r="H200" s="41">
        <f t="shared" si="6"/>
        <v>162.68</v>
      </c>
      <c r="I200" s="56">
        <f t="shared" si="7"/>
        <v>0</v>
      </c>
      <c r="J200" s="54">
        <f>ROUND(H200*报价汇总表17!$C$8,2)</f>
        <v>0</v>
      </c>
      <c r="K200" s="56"/>
      <c r="L200" s="53" t="s">
        <v>437</v>
      </c>
    </row>
    <row r="201" ht="69.95" customHeight="1" spans="1:12">
      <c r="A201" s="38" t="s">
        <v>49</v>
      </c>
      <c r="B201" s="39" t="s">
        <v>624</v>
      </c>
      <c r="C201" s="40" t="s">
        <v>625</v>
      </c>
      <c r="D201" s="40" t="s">
        <v>626</v>
      </c>
      <c r="E201" s="36" t="s">
        <v>57</v>
      </c>
      <c r="F201" s="37">
        <v>10</v>
      </c>
      <c r="G201" s="42">
        <v>269.3458526032</v>
      </c>
      <c r="H201" s="41">
        <f t="shared" si="6"/>
        <v>269.35</v>
      </c>
      <c r="I201" s="56">
        <f t="shared" si="7"/>
        <v>2694</v>
      </c>
      <c r="J201" s="57"/>
      <c r="K201" s="56">
        <f>ROUND(F201*J201,0)</f>
        <v>0</v>
      </c>
      <c r="L201" s="53" t="s">
        <v>437</v>
      </c>
    </row>
    <row r="202" ht="69.95" customHeight="1" spans="1:12">
      <c r="A202" s="38" t="s">
        <v>627</v>
      </c>
      <c r="B202" s="39" t="s">
        <v>628</v>
      </c>
      <c r="C202" s="40" t="s">
        <v>629</v>
      </c>
      <c r="D202" s="40" t="s">
        <v>626</v>
      </c>
      <c r="E202" s="36" t="s">
        <v>57</v>
      </c>
      <c r="F202" s="37"/>
      <c r="G202" s="42">
        <v>269.347314858</v>
      </c>
      <c r="H202" s="41">
        <f t="shared" si="6"/>
        <v>269.35</v>
      </c>
      <c r="I202" s="56">
        <f t="shared" si="7"/>
        <v>0</v>
      </c>
      <c r="J202" s="54">
        <f>ROUND(H202*报价汇总表17!$C$8,2)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ROUND(H203*报价汇总表17!$C$8,2)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ROUND(H204*报价汇总表17!$C$8,2)</f>
        <v>0</v>
      </c>
      <c r="K204" s="56"/>
      <c r="L204" s="53"/>
    </row>
    <row r="205" ht="90" customHeight="1" spans="1:12">
      <c r="A205" s="38" t="s">
        <v>61</v>
      </c>
      <c r="B205" s="39" t="s">
        <v>635</v>
      </c>
      <c r="C205" s="40" t="s">
        <v>636</v>
      </c>
      <c r="D205" s="40" t="s">
        <v>637</v>
      </c>
      <c r="E205" s="36" t="s">
        <v>57</v>
      </c>
      <c r="F205" s="37"/>
      <c r="G205" s="42">
        <v>367.16</v>
      </c>
      <c r="H205" s="41">
        <f t="shared" si="6"/>
        <v>367.16</v>
      </c>
      <c r="I205" s="56">
        <f t="shared" si="7"/>
        <v>0</v>
      </c>
      <c r="J205" s="54">
        <f>ROUND(H205*报价汇总表17!$C$8,2)</f>
        <v>0</v>
      </c>
      <c r="K205" s="56"/>
      <c r="L205" s="53"/>
    </row>
    <row r="206" ht="90" customHeight="1" spans="1:12">
      <c r="A206" s="38" t="s">
        <v>66</v>
      </c>
      <c r="B206" s="39" t="s">
        <v>638</v>
      </c>
      <c r="C206" s="40" t="s">
        <v>639</v>
      </c>
      <c r="D206" s="40" t="s">
        <v>637</v>
      </c>
      <c r="E206" s="36" t="s">
        <v>57</v>
      </c>
      <c r="F206" s="37"/>
      <c r="G206" s="42">
        <v>372.57</v>
      </c>
      <c r="H206" s="41">
        <f t="shared" si="6"/>
        <v>372.57</v>
      </c>
      <c r="I206" s="56">
        <f t="shared" si="7"/>
        <v>0</v>
      </c>
      <c r="J206" s="54">
        <f>ROUND(H206*报价汇总表17!$C$8,2)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ROUND(H207*报价汇总表17!$C$8,2)</f>
        <v>0</v>
      </c>
      <c r="K207" s="56"/>
      <c r="L207" s="53"/>
    </row>
    <row r="208" ht="80.1" customHeight="1" spans="1:12">
      <c r="A208" s="38" t="s">
        <v>61</v>
      </c>
      <c r="B208" s="39" t="s">
        <v>642</v>
      </c>
      <c r="C208" s="40" t="s">
        <v>643</v>
      </c>
      <c r="D208" s="40" t="s">
        <v>644</v>
      </c>
      <c r="E208" s="36" t="s">
        <v>57</v>
      </c>
      <c r="F208" s="37"/>
      <c r="G208" s="42">
        <v>230.488522272</v>
      </c>
      <c r="H208" s="41">
        <f t="shared" si="6"/>
        <v>230.49</v>
      </c>
      <c r="I208" s="56">
        <f t="shared" si="7"/>
        <v>0</v>
      </c>
      <c r="J208" s="54">
        <f>ROUND(H208*报价汇总表17!$C$8,2)</f>
        <v>0</v>
      </c>
      <c r="K208" s="56"/>
      <c r="L208" s="53" t="s">
        <v>614</v>
      </c>
    </row>
    <row r="209" ht="80.1" customHeight="1" spans="1:12">
      <c r="A209" s="38" t="s">
        <v>66</v>
      </c>
      <c r="B209" s="39" t="s">
        <v>645</v>
      </c>
      <c r="C209" s="40" t="s">
        <v>646</v>
      </c>
      <c r="D209" s="40" t="s">
        <v>644</v>
      </c>
      <c r="E209" s="36" t="s">
        <v>57</v>
      </c>
      <c r="F209" s="37"/>
      <c r="G209" s="42">
        <v>171.1335626566</v>
      </c>
      <c r="H209" s="41">
        <f t="shared" si="6"/>
        <v>171.13</v>
      </c>
      <c r="I209" s="56">
        <f t="shared" si="7"/>
        <v>0</v>
      </c>
      <c r="J209" s="54">
        <f>ROUND(H209*报价汇总表17!$C$8,2)</f>
        <v>0</v>
      </c>
      <c r="K209" s="56"/>
      <c r="L209" s="53" t="s">
        <v>437</v>
      </c>
    </row>
    <row r="210" ht="80.1" customHeight="1" spans="1:12">
      <c r="A210" s="38" t="s">
        <v>647</v>
      </c>
      <c r="B210" s="39" t="s">
        <v>648</v>
      </c>
      <c r="C210" s="40" t="s">
        <v>649</v>
      </c>
      <c r="D210" s="40" t="s">
        <v>644</v>
      </c>
      <c r="E210" s="36" t="s">
        <v>57</v>
      </c>
      <c r="F210" s="37"/>
      <c r="G210" s="42">
        <v>230.4889143072</v>
      </c>
      <c r="H210" s="41">
        <f t="shared" si="6"/>
        <v>230.49</v>
      </c>
      <c r="I210" s="56">
        <f t="shared" si="7"/>
        <v>0</v>
      </c>
      <c r="J210" s="54">
        <f>ROUND(H210*报价汇总表17!$C$8,2)</f>
        <v>0</v>
      </c>
      <c r="K210" s="56"/>
      <c r="L210" s="53" t="s">
        <v>650</v>
      </c>
    </row>
    <row r="211" ht="99.95" customHeight="1" spans="1:12">
      <c r="A211" s="38" t="s">
        <v>190</v>
      </c>
      <c r="B211" s="39" t="s">
        <v>651</v>
      </c>
      <c r="C211" s="40" t="s">
        <v>652</v>
      </c>
      <c r="D211" s="40" t="s">
        <v>653</v>
      </c>
      <c r="E211" s="36" t="s">
        <v>57</v>
      </c>
      <c r="F211" s="37"/>
      <c r="G211" s="42">
        <v>192.65</v>
      </c>
      <c r="H211" s="41">
        <f t="shared" si="6"/>
        <v>192.65</v>
      </c>
      <c r="I211" s="56">
        <f t="shared" si="7"/>
        <v>0</v>
      </c>
      <c r="J211" s="54">
        <f>ROUND(H211*报价汇总表17!$C$8,2)</f>
        <v>0</v>
      </c>
      <c r="K211" s="56"/>
      <c r="L211" s="53"/>
    </row>
    <row r="212" ht="30" customHeight="1" spans="1:12">
      <c r="A212" s="38" t="s">
        <v>285</v>
      </c>
      <c r="B212" s="39" t="s">
        <v>654</v>
      </c>
      <c r="C212" s="40" t="s">
        <v>655</v>
      </c>
      <c r="D212" s="40" t="s">
        <v>656</v>
      </c>
      <c r="E212" s="36" t="s">
        <v>57</v>
      </c>
      <c r="F212" s="37"/>
      <c r="G212" s="42">
        <v>128.48</v>
      </c>
      <c r="H212" s="41">
        <f t="shared" si="6"/>
        <v>128.48</v>
      </c>
      <c r="I212" s="56">
        <f t="shared" si="7"/>
        <v>0</v>
      </c>
      <c r="J212" s="54">
        <f>ROUND(H212*报价汇总表17!$C$8,2)</f>
        <v>0</v>
      </c>
      <c r="K212" s="56"/>
      <c r="L212" s="53"/>
    </row>
    <row r="213" ht="60" customHeight="1" spans="1:12">
      <c r="A213" s="38" t="s">
        <v>657</v>
      </c>
      <c r="B213" s="39" t="s">
        <v>658</v>
      </c>
      <c r="C213" s="40" t="s">
        <v>659</v>
      </c>
      <c r="D213" s="40" t="s">
        <v>660</v>
      </c>
      <c r="E213" s="36" t="s">
        <v>41</v>
      </c>
      <c r="F213" s="37"/>
      <c r="G213" s="42">
        <v>6.6373526489</v>
      </c>
      <c r="H213" s="41">
        <f t="shared" si="6"/>
        <v>6.64</v>
      </c>
      <c r="I213" s="56">
        <f t="shared" si="7"/>
        <v>0</v>
      </c>
      <c r="J213" s="54">
        <f>ROUND(H213*报价汇总表17!$C$8,2)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ROUND(H214*报价汇总表17!$C$8,2)</f>
        <v>0</v>
      </c>
      <c r="K214" s="56"/>
      <c r="L214" s="53"/>
    </row>
    <row r="215" s="5" customFormat="1" ht="60" customHeight="1" spans="1:12">
      <c r="A215" s="38" t="s">
        <v>665</v>
      </c>
      <c r="B215" s="39" t="s">
        <v>666</v>
      </c>
      <c r="C215" s="40" t="s">
        <v>667</v>
      </c>
      <c r="D215" s="40" t="s">
        <v>668</v>
      </c>
      <c r="E215" s="36" t="s">
        <v>41</v>
      </c>
      <c r="F215" s="37"/>
      <c r="G215" s="42">
        <v>10.75</v>
      </c>
      <c r="H215" s="41">
        <f t="shared" si="6"/>
        <v>10.75</v>
      </c>
      <c r="I215" s="56">
        <f t="shared" si="7"/>
        <v>0</v>
      </c>
      <c r="J215" s="54">
        <f>ROUND(H215*报价汇总表17!$C$8,2)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ROUND(H216*报价汇总表17!$C$8,2)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ROUND(H217*报价汇总表17!$C$8,2)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ROUND(H218*报价汇总表17!$C$8,2)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ROUND(H219*报价汇总表17!$C$8,2)</f>
        <v>0</v>
      </c>
      <c r="K219" s="56"/>
      <c r="L219" s="58"/>
    </row>
    <row r="220" ht="90" customHeight="1" spans="1:12">
      <c r="A220" s="38" t="s">
        <v>61</v>
      </c>
      <c r="B220" s="39" t="s">
        <v>681</v>
      </c>
      <c r="C220" s="40" t="s">
        <v>682</v>
      </c>
      <c r="D220" s="40" t="s">
        <v>683</v>
      </c>
      <c r="E220" s="33" t="s">
        <v>57</v>
      </c>
      <c r="F220" s="34"/>
      <c r="G220" s="42">
        <v>355.09</v>
      </c>
      <c r="H220" s="41">
        <f t="shared" si="6"/>
        <v>355.09</v>
      </c>
      <c r="I220" s="56">
        <f t="shared" si="7"/>
        <v>0</v>
      </c>
      <c r="J220" s="54">
        <f>ROUND(H220*报价汇总表17!$C$8,2)</f>
        <v>0</v>
      </c>
      <c r="K220" s="56"/>
      <c r="L220" s="53"/>
    </row>
    <row r="221" ht="90" customHeight="1" spans="1:12">
      <c r="A221" s="38" t="s">
        <v>66</v>
      </c>
      <c r="B221" s="39" t="s">
        <v>684</v>
      </c>
      <c r="C221" s="40" t="s">
        <v>685</v>
      </c>
      <c r="D221" s="40" t="s">
        <v>683</v>
      </c>
      <c r="E221" s="36" t="s">
        <v>57</v>
      </c>
      <c r="F221" s="37"/>
      <c r="G221" s="42">
        <v>330.59</v>
      </c>
      <c r="H221" s="41">
        <f t="shared" si="6"/>
        <v>330.59</v>
      </c>
      <c r="I221" s="56">
        <f t="shared" si="7"/>
        <v>0</v>
      </c>
      <c r="J221" s="54">
        <f>ROUND(H221*报价汇总表17!$C$8,2)</f>
        <v>0</v>
      </c>
      <c r="K221" s="56"/>
      <c r="L221" s="53"/>
    </row>
    <row r="222" ht="90" customHeight="1" spans="1:12">
      <c r="A222" s="38" t="s">
        <v>372</v>
      </c>
      <c r="B222" s="39" t="s">
        <v>686</v>
      </c>
      <c r="C222" s="40" t="s">
        <v>687</v>
      </c>
      <c r="D222" s="40" t="s">
        <v>683</v>
      </c>
      <c r="E222" s="36" t="s">
        <v>57</v>
      </c>
      <c r="F222" s="37"/>
      <c r="G222" s="42">
        <v>360.62</v>
      </c>
      <c r="H222" s="41">
        <f t="shared" si="6"/>
        <v>360.62</v>
      </c>
      <c r="I222" s="56">
        <f t="shared" si="7"/>
        <v>0</v>
      </c>
      <c r="J222" s="54">
        <f>ROUND(H222*报价汇总表17!$C$8,2)</f>
        <v>0</v>
      </c>
      <c r="K222" s="56"/>
      <c r="L222" s="53"/>
    </row>
    <row r="223" ht="90" customHeight="1" spans="1:12">
      <c r="A223" s="38" t="s">
        <v>49</v>
      </c>
      <c r="B223" s="39" t="s">
        <v>688</v>
      </c>
      <c r="C223" s="40" t="s">
        <v>689</v>
      </c>
      <c r="D223" s="40" t="s">
        <v>683</v>
      </c>
      <c r="E223" s="36" t="s">
        <v>57</v>
      </c>
      <c r="F223" s="37"/>
      <c r="G223" s="42">
        <v>434.93</v>
      </c>
      <c r="H223" s="41">
        <f t="shared" si="6"/>
        <v>434.93</v>
      </c>
      <c r="I223" s="56">
        <f t="shared" si="7"/>
        <v>0</v>
      </c>
      <c r="J223" s="54">
        <f>ROUND(H223*报价汇总表17!$C$8,2)</f>
        <v>0</v>
      </c>
      <c r="K223" s="56"/>
      <c r="L223" s="53"/>
    </row>
    <row r="224" ht="99.95" customHeight="1" spans="1:12">
      <c r="A224" s="38" t="s">
        <v>190</v>
      </c>
      <c r="B224" s="39" t="s">
        <v>690</v>
      </c>
      <c r="C224" s="40" t="s">
        <v>691</v>
      </c>
      <c r="D224" s="40" t="s">
        <v>692</v>
      </c>
      <c r="E224" s="36" t="s">
        <v>57</v>
      </c>
      <c r="F224" s="37"/>
      <c r="G224" s="42">
        <v>743.05</v>
      </c>
      <c r="H224" s="41">
        <f t="shared" si="6"/>
        <v>743.05</v>
      </c>
      <c r="I224" s="56">
        <f t="shared" si="7"/>
        <v>0</v>
      </c>
      <c r="J224" s="54">
        <f>ROUND(H224*报价汇总表17!$C$8,2)</f>
        <v>0</v>
      </c>
      <c r="K224" s="56"/>
      <c r="L224" s="53"/>
    </row>
    <row r="225" ht="90" customHeight="1" spans="1:12">
      <c r="A225" s="38" t="s">
        <v>285</v>
      </c>
      <c r="B225" s="39" t="s">
        <v>693</v>
      </c>
      <c r="C225" s="40" t="s">
        <v>694</v>
      </c>
      <c r="D225" s="40" t="s">
        <v>695</v>
      </c>
      <c r="E225" s="36" t="s">
        <v>57</v>
      </c>
      <c r="F225" s="37"/>
      <c r="G225" s="42">
        <v>218.25</v>
      </c>
      <c r="H225" s="41">
        <f t="shared" si="6"/>
        <v>218.25</v>
      </c>
      <c r="I225" s="56">
        <f t="shared" si="7"/>
        <v>0</v>
      </c>
      <c r="J225" s="54">
        <f>ROUND(H225*报价汇总表17!$C$8,2)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ROUND(H226*报价汇总表17!$C$8,2)</f>
        <v>0</v>
      </c>
      <c r="K226" s="56"/>
      <c r="L226" s="53"/>
    </row>
    <row r="227" ht="99.95" customHeight="1" spans="1:12">
      <c r="A227" s="38" t="s">
        <v>45</v>
      </c>
      <c r="B227" s="39" t="s">
        <v>699</v>
      </c>
      <c r="C227" s="40" t="s">
        <v>700</v>
      </c>
      <c r="D227" s="40" t="s">
        <v>701</v>
      </c>
      <c r="E227" s="36" t="s">
        <v>57</v>
      </c>
      <c r="F227" s="37">
        <v>1000</v>
      </c>
      <c r="G227" s="42">
        <v>190.0124537726</v>
      </c>
      <c r="H227" s="41">
        <f t="shared" si="6"/>
        <v>190.01</v>
      </c>
      <c r="I227" s="56">
        <f t="shared" si="7"/>
        <v>190010</v>
      </c>
      <c r="J227" s="57"/>
      <c r="K227" s="56">
        <f>ROUND(F227*J227,0)</f>
        <v>0</v>
      </c>
      <c r="L227" s="53" t="s">
        <v>437</v>
      </c>
    </row>
    <row r="228" ht="99.95" customHeight="1" spans="1:12">
      <c r="A228" s="38" t="s">
        <v>49</v>
      </c>
      <c r="B228" s="39" t="s">
        <v>702</v>
      </c>
      <c r="C228" s="40" t="s">
        <v>703</v>
      </c>
      <c r="D228" s="40" t="s">
        <v>701</v>
      </c>
      <c r="E228" s="36" t="s">
        <v>57</v>
      </c>
      <c r="F228" s="37"/>
      <c r="G228" s="42">
        <v>193.2591149884</v>
      </c>
      <c r="H228" s="41">
        <f t="shared" si="6"/>
        <v>193.26</v>
      </c>
      <c r="I228" s="56">
        <f t="shared" si="7"/>
        <v>0</v>
      </c>
      <c r="J228" s="54">
        <f>ROUND(H228*报价汇总表17!$C$8,2)</f>
        <v>0</v>
      </c>
      <c r="K228" s="56"/>
      <c r="L228" s="53" t="s">
        <v>650</v>
      </c>
    </row>
    <row r="229" ht="99.95" customHeight="1" spans="1:12">
      <c r="A229" s="38" t="s">
        <v>190</v>
      </c>
      <c r="B229" s="39" t="s">
        <v>704</v>
      </c>
      <c r="C229" s="40" t="s">
        <v>705</v>
      </c>
      <c r="D229" s="40" t="s">
        <v>701</v>
      </c>
      <c r="E229" s="36" t="s">
        <v>57</v>
      </c>
      <c r="F229" s="37"/>
      <c r="G229" s="42">
        <v>193.2602105248</v>
      </c>
      <c r="H229" s="41">
        <f t="shared" si="6"/>
        <v>193.26</v>
      </c>
      <c r="I229" s="56">
        <f t="shared" si="7"/>
        <v>0</v>
      </c>
      <c r="J229" s="54">
        <f>ROUND(H229*报价汇总表17!$C$8,2)</f>
        <v>0</v>
      </c>
      <c r="K229" s="56"/>
      <c r="L229" s="53" t="s">
        <v>706</v>
      </c>
    </row>
    <row r="230" ht="99.95" customHeight="1" spans="1:12">
      <c r="A230" s="38" t="s">
        <v>285</v>
      </c>
      <c r="B230" s="39" t="s">
        <v>707</v>
      </c>
      <c r="C230" s="40" t="s">
        <v>708</v>
      </c>
      <c r="D230" s="40" t="s">
        <v>701</v>
      </c>
      <c r="E230" s="36" t="s">
        <v>57</v>
      </c>
      <c r="F230" s="37"/>
      <c r="G230" s="42">
        <v>193.264776361</v>
      </c>
      <c r="H230" s="41">
        <f t="shared" si="6"/>
        <v>193.26</v>
      </c>
      <c r="I230" s="56">
        <f t="shared" si="7"/>
        <v>0</v>
      </c>
      <c r="J230" s="54">
        <f>ROUND(H230*报价汇总表17!$C$8,2)</f>
        <v>0</v>
      </c>
      <c r="K230" s="56"/>
      <c r="L230" s="53" t="s">
        <v>709</v>
      </c>
    </row>
    <row r="231" ht="99.95" customHeight="1" spans="1:12">
      <c r="A231" s="38" t="s">
        <v>289</v>
      </c>
      <c r="B231" s="39" t="s">
        <v>710</v>
      </c>
      <c r="C231" s="40" t="s">
        <v>711</v>
      </c>
      <c r="D231" s="40" t="s">
        <v>701</v>
      </c>
      <c r="E231" s="36" t="s">
        <v>57</v>
      </c>
      <c r="F231" s="37"/>
      <c r="G231" s="42">
        <v>190.0122549766</v>
      </c>
      <c r="H231" s="41">
        <f t="shared" si="6"/>
        <v>190.01</v>
      </c>
      <c r="I231" s="56">
        <f t="shared" si="7"/>
        <v>0</v>
      </c>
      <c r="J231" s="54">
        <f>ROUND(H231*报价汇总表17!$C$8,2)</f>
        <v>0</v>
      </c>
      <c r="K231" s="56"/>
      <c r="L231" s="53" t="s">
        <v>146</v>
      </c>
    </row>
    <row r="232" ht="60" customHeight="1" spans="1:12">
      <c r="A232" s="38" t="s">
        <v>712</v>
      </c>
      <c r="B232" s="39" t="s">
        <v>713</v>
      </c>
      <c r="C232" s="40" t="s">
        <v>714</v>
      </c>
      <c r="D232" s="40" t="s">
        <v>715</v>
      </c>
      <c r="E232" s="36" t="s">
        <v>57</v>
      </c>
      <c r="F232" s="37"/>
      <c r="G232" s="42">
        <v>35.83818</v>
      </c>
      <c r="H232" s="41">
        <f t="shared" si="6"/>
        <v>35.84</v>
      </c>
      <c r="I232" s="56">
        <f t="shared" si="7"/>
        <v>0</v>
      </c>
      <c r="J232" s="54">
        <f>ROUND(H232*报价汇总表17!$C$8,2)</f>
        <v>0</v>
      </c>
      <c r="K232" s="56"/>
      <c r="L232" s="53" t="s">
        <v>614</v>
      </c>
    </row>
    <row r="233" ht="99.95" customHeight="1" spans="1:12">
      <c r="A233" s="38" t="s">
        <v>716</v>
      </c>
      <c r="B233" s="39" t="s">
        <v>717</v>
      </c>
      <c r="C233" s="40" t="s">
        <v>718</v>
      </c>
      <c r="D233" s="40" t="s">
        <v>701</v>
      </c>
      <c r="E233" s="36" t="s">
        <v>57</v>
      </c>
      <c r="F233" s="37"/>
      <c r="G233" s="42">
        <v>190.0141406738</v>
      </c>
      <c r="H233" s="41">
        <f t="shared" si="6"/>
        <v>190.01</v>
      </c>
      <c r="I233" s="56">
        <f t="shared" si="7"/>
        <v>0</v>
      </c>
      <c r="J233" s="54">
        <f>ROUND(H233*报价汇总表17!$C$8,2)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ROUND(H234*报价汇总表17!$C$8,2)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ROUND(H235*报价汇总表17!$C$8,2)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ROUND(H236*报价汇总表17!$C$8,2)</f>
        <v>0</v>
      </c>
      <c r="K236" s="56"/>
      <c r="L236" s="53"/>
    </row>
    <row r="237" ht="50.1" customHeight="1" spans="1:12">
      <c r="A237" s="38" t="s">
        <v>61</v>
      </c>
      <c r="B237" s="39" t="s">
        <v>727</v>
      </c>
      <c r="C237" s="40" t="s">
        <v>728</v>
      </c>
      <c r="D237" s="40" t="s">
        <v>729</v>
      </c>
      <c r="E237" s="36" t="s">
        <v>57</v>
      </c>
      <c r="F237" s="37">
        <v>200</v>
      </c>
      <c r="G237" s="42">
        <v>271.95183062</v>
      </c>
      <c r="H237" s="41">
        <f t="shared" si="6"/>
        <v>271.95</v>
      </c>
      <c r="I237" s="56">
        <f t="shared" si="7"/>
        <v>54390</v>
      </c>
      <c r="J237" s="57"/>
      <c r="K237" s="56">
        <f>ROUND(F237*J237,0)</f>
        <v>0</v>
      </c>
      <c r="L237" s="53" t="s">
        <v>730</v>
      </c>
    </row>
    <row r="238" ht="50.1" customHeight="1" spans="1:12">
      <c r="A238" s="38" t="s">
        <v>66</v>
      </c>
      <c r="B238" s="39" t="s">
        <v>731</v>
      </c>
      <c r="C238" s="40" t="s">
        <v>732</v>
      </c>
      <c r="D238" s="40" t="s">
        <v>729</v>
      </c>
      <c r="E238" s="36" t="s">
        <v>57</v>
      </c>
      <c r="F238" s="37"/>
      <c r="G238" s="42">
        <v>314.7443498525</v>
      </c>
      <c r="H238" s="41">
        <f t="shared" si="6"/>
        <v>314.74</v>
      </c>
      <c r="I238" s="56">
        <f t="shared" si="7"/>
        <v>0</v>
      </c>
      <c r="J238" s="54">
        <f>ROUND(H238*报价汇总表17!$C$8,2)</f>
        <v>0</v>
      </c>
      <c r="K238" s="56"/>
      <c r="L238" s="53" t="s">
        <v>730</v>
      </c>
    </row>
    <row r="239" ht="50.1" customHeight="1" spans="1:12">
      <c r="A239" s="38" t="s">
        <v>372</v>
      </c>
      <c r="B239" s="39" t="s">
        <v>733</v>
      </c>
      <c r="C239" s="40" t="s">
        <v>734</v>
      </c>
      <c r="D239" s="40" t="s">
        <v>729</v>
      </c>
      <c r="E239" s="36" t="s">
        <v>57</v>
      </c>
      <c r="F239" s="37">
        <v>64.31</v>
      </c>
      <c r="G239" s="42">
        <v>271.9508002094</v>
      </c>
      <c r="H239" s="41">
        <f t="shared" si="6"/>
        <v>271.95</v>
      </c>
      <c r="I239" s="56">
        <f t="shared" si="7"/>
        <v>17489</v>
      </c>
      <c r="J239" s="57"/>
      <c r="K239" s="56">
        <f>ROUND(F239*J239,0)</f>
        <v>0</v>
      </c>
      <c r="L239" s="53" t="s">
        <v>735</v>
      </c>
    </row>
    <row r="240" ht="50.1" customHeight="1" spans="1:12">
      <c r="A240" s="38" t="s">
        <v>376</v>
      </c>
      <c r="B240" s="39" t="s">
        <v>736</v>
      </c>
      <c r="C240" s="40" t="s">
        <v>737</v>
      </c>
      <c r="D240" s="40" t="s">
        <v>729</v>
      </c>
      <c r="E240" s="36" t="s">
        <v>57</v>
      </c>
      <c r="F240" s="37"/>
      <c r="G240" s="42">
        <v>314.7441862033</v>
      </c>
      <c r="H240" s="41">
        <f t="shared" si="6"/>
        <v>314.74</v>
      </c>
      <c r="I240" s="56">
        <f t="shared" si="7"/>
        <v>0</v>
      </c>
      <c r="J240" s="54">
        <f>ROUND(H240*报价汇总表17!$C$8,2)</f>
        <v>0</v>
      </c>
      <c r="K240" s="56"/>
      <c r="L240" s="53" t="s">
        <v>735</v>
      </c>
    </row>
    <row r="241" ht="50.1" customHeight="1" spans="1:12">
      <c r="A241" s="38" t="s">
        <v>49</v>
      </c>
      <c r="B241" s="39" t="s">
        <v>738</v>
      </c>
      <c r="C241" s="40" t="s">
        <v>739</v>
      </c>
      <c r="D241" s="40" t="s">
        <v>729</v>
      </c>
      <c r="E241" s="36" t="s">
        <v>57</v>
      </c>
      <c r="F241" s="37"/>
      <c r="G241" s="42">
        <v>755.29</v>
      </c>
      <c r="H241" s="41">
        <f t="shared" si="6"/>
        <v>755.29</v>
      </c>
      <c r="I241" s="56">
        <f t="shared" si="7"/>
        <v>0</v>
      </c>
      <c r="J241" s="54">
        <f>ROUND(H241*报价汇总表17!$C$8,2)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ROUND(H242*报价汇总表17!$C$8,2)</f>
        <v>0</v>
      </c>
      <c r="K242" s="56"/>
      <c r="L242" s="53"/>
    </row>
    <row r="243" ht="60" customHeight="1" spans="1:12">
      <c r="A243" s="38" t="s">
        <v>45</v>
      </c>
      <c r="B243" s="39" t="s">
        <v>743</v>
      </c>
      <c r="C243" s="40" t="s">
        <v>744</v>
      </c>
      <c r="D243" s="40" t="s">
        <v>745</v>
      </c>
      <c r="E243" s="36" t="s">
        <v>57</v>
      </c>
      <c r="F243" s="37"/>
      <c r="G243" s="42">
        <v>381.253416428</v>
      </c>
      <c r="H243" s="41">
        <f t="shared" si="6"/>
        <v>381.25</v>
      </c>
      <c r="I243" s="56">
        <f t="shared" si="7"/>
        <v>0</v>
      </c>
      <c r="J243" s="54">
        <f>ROUND(H243*报价汇总表17!$C$8,2)</f>
        <v>0</v>
      </c>
      <c r="K243" s="56"/>
      <c r="L243" s="53" t="s">
        <v>146</v>
      </c>
    </row>
    <row r="244" ht="60" customHeight="1" spans="1:12">
      <c r="A244" s="38" t="s">
        <v>49</v>
      </c>
      <c r="B244" s="39" t="s">
        <v>746</v>
      </c>
      <c r="C244" s="40" t="s">
        <v>747</v>
      </c>
      <c r="D244" s="40" t="s">
        <v>745</v>
      </c>
      <c r="E244" s="36" t="s">
        <v>57</v>
      </c>
      <c r="F244" s="37"/>
      <c r="G244" s="42">
        <v>426.513416428</v>
      </c>
      <c r="H244" s="41">
        <f t="shared" si="6"/>
        <v>426.51</v>
      </c>
      <c r="I244" s="56">
        <f t="shared" si="7"/>
        <v>0</v>
      </c>
      <c r="J244" s="54">
        <f>ROUND(H244*报价汇总表17!$C$8,2)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ROUND(H245*报价汇总表17!$C$8,2)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ROUND(H246*报价汇总表17!$C$8,2)</f>
        <v>0</v>
      </c>
      <c r="K246" s="56"/>
      <c r="L246" s="53" t="s">
        <v>755</v>
      </c>
    </row>
    <row r="247" ht="60" customHeight="1" spans="1:12">
      <c r="A247" s="38" t="s">
        <v>756</v>
      </c>
      <c r="B247" s="39" t="s">
        <v>757</v>
      </c>
      <c r="C247" s="40" t="s">
        <v>758</v>
      </c>
      <c r="D247" s="40" t="s">
        <v>759</v>
      </c>
      <c r="E247" s="36" t="s">
        <v>57</v>
      </c>
      <c r="F247" s="37"/>
      <c r="G247" s="42">
        <v>387.445935078</v>
      </c>
      <c r="H247" s="41">
        <f t="shared" si="6"/>
        <v>387.45</v>
      </c>
      <c r="I247" s="56">
        <f t="shared" si="7"/>
        <v>0</v>
      </c>
      <c r="J247" s="54">
        <f>ROUND(H247*报价汇总表17!$C$8,2)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ROUND(H248*报价汇总表17!$C$8,2)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ROUND(H249*报价汇总表17!$C$8,2)</f>
        <v>0</v>
      </c>
      <c r="K249" s="56"/>
      <c r="L249" s="53"/>
    </row>
    <row r="250" ht="60" customHeight="1" spans="1:12">
      <c r="A250" s="38" t="s">
        <v>767</v>
      </c>
      <c r="B250" s="39" t="s">
        <v>768</v>
      </c>
      <c r="C250" s="40" t="s">
        <v>769</v>
      </c>
      <c r="D250" s="40" t="s">
        <v>770</v>
      </c>
      <c r="E250" s="36" t="s">
        <v>41</v>
      </c>
      <c r="F250" s="37"/>
      <c r="G250" s="42">
        <v>162.42</v>
      </c>
      <c r="H250" s="41">
        <f t="shared" si="6"/>
        <v>162.42</v>
      </c>
      <c r="I250" s="56">
        <f t="shared" si="7"/>
        <v>0</v>
      </c>
      <c r="J250" s="54">
        <f>ROUND(H250*报价汇总表17!$C$8,2)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ROUND(H251*报价汇总表17!$C$8,2)</f>
        <v>0</v>
      </c>
      <c r="K251" s="56"/>
      <c r="L251" s="53"/>
    </row>
    <row r="252" ht="60" customHeight="1" spans="1:12">
      <c r="A252" s="38" t="s">
        <v>774</v>
      </c>
      <c r="B252" s="39" t="s">
        <v>775</v>
      </c>
      <c r="C252" s="40" t="s">
        <v>776</v>
      </c>
      <c r="D252" s="40" t="s">
        <v>777</v>
      </c>
      <c r="E252" s="36" t="s">
        <v>57</v>
      </c>
      <c r="F252" s="37"/>
      <c r="G252" s="42">
        <v>381.94</v>
      </c>
      <c r="H252" s="41">
        <f t="shared" si="6"/>
        <v>381.94</v>
      </c>
      <c r="I252" s="56">
        <f t="shared" si="7"/>
        <v>0</v>
      </c>
      <c r="J252" s="54">
        <f>ROUND(H252*报价汇总表17!$C$8,2)</f>
        <v>0</v>
      </c>
      <c r="K252" s="56"/>
      <c r="L252" s="53"/>
    </row>
    <row r="253" ht="60" customHeight="1" spans="1:12">
      <c r="A253" s="38" t="s">
        <v>778</v>
      </c>
      <c r="B253" s="39" t="s">
        <v>779</v>
      </c>
      <c r="C253" s="40" t="s">
        <v>780</v>
      </c>
      <c r="D253" s="40" t="s">
        <v>777</v>
      </c>
      <c r="E253" s="36" t="s">
        <v>57</v>
      </c>
      <c r="F253" s="37"/>
      <c r="G253" s="42">
        <v>231.38</v>
      </c>
      <c r="H253" s="41">
        <f t="shared" si="6"/>
        <v>231.38</v>
      </c>
      <c r="I253" s="56">
        <f t="shared" si="7"/>
        <v>0</v>
      </c>
      <c r="J253" s="54">
        <f>ROUND(H253*报价汇总表17!$C$8,2)</f>
        <v>0</v>
      </c>
      <c r="K253" s="56"/>
      <c r="L253" s="53"/>
    </row>
    <row r="254" ht="39.95" customHeight="1" spans="1:12">
      <c r="A254" s="38" t="s">
        <v>781</v>
      </c>
      <c r="B254" s="39" t="s">
        <v>782</v>
      </c>
      <c r="C254" s="40" t="s">
        <v>783</v>
      </c>
      <c r="D254" s="40" t="s">
        <v>279</v>
      </c>
      <c r="E254" s="36" t="s">
        <v>57</v>
      </c>
      <c r="F254" s="37"/>
      <c r="G254" s="42">
        <v>119.38</v>
      </c>
      <c r="H254" s="41">
        <f t="shared" si="6"/>
        <v>119.38</v>
      </c>
      <c r="I254" s="56">
        <f t="shared" si="7"/>
        <v>0</v>
      </c>
      <c r="J254" s="54">
        <f>ROUND(H254*报价汇总表17!$C$8,2)</f>
        <v>0</v>
      </c>
      <c r="K254" s="56"/>
      <c r="L254" s="53"/>
    </row>
    <row r="255" ht="39.95" customHeight="1" spans="1:12">
      <c r="A255" s="38" t="s">
        <v>784</v>
      </c>
      <c r="B255" s="39" t="s">
        <v>785</v>
      </c>
      <c r="C255" s="40" t="s">
        <v>786</v>
      </c>
      <c r="D255" s="40" t="s">
        <v>787</v>
      </c>
      <c r="E255" s="36" t="s">
        <v>57</v>
      </c>
      <c r="F255" s="37"/>
      <c r="G255" s="42">
        <v>257.93</v>
      </c>
      <c r="H255" s="41">
        <f t="shared" si="6"/>
        <v>257.93</v>
      </c>
      <c r="I255" s="56">
        <f t="shared" si="7"/>
        <v>0</v>
      </c>
      <c r="J255" s="54">
        <f>ROUND(H255*报价汇总表17!$C$8,2)</f>
        <v>0</v>
      </c>
      <c r="K255" s="56"/>
      <c r="L255" s="53"/>
    </row>
    <row r="256" ht="69.95" customHeight="1" spans="1:12">
      <c r="A256" s="38" t="s">
        <v>788</v>
      </c>
      <c r="B256" s="39" t="s">
        <v>789</v>
      </c>
      <c r="C256" s="40" t="s">
        <v>790</v>
      </c>
      <c r="D256" s="40" t="s">
        <v>791</v>
      </c>
      <c r="E256" s="36" t="s">
        <v>57</v>
      </c>
      <c r="F256" s="37"/>
      <c r="G256" s="42">
        <v>162.6891587638</v>
      </c>
      <c r="H256" s="41">
        <f t="shared" si="6"/>
        <v>162.69</v>
      </c>
      <c r="I256" s="56">
        <f t="shared" si="7"/>
        <v>0</v>
      </c>
      <c r="J256" s="54">
        <f>ROUND(H256*报价汇总表17!$C$8,2)</f>
        <v>0</v>
      </c>
      <c r="K256" s="56"/>
      <c r="L256" s="53" t="s">
        <v>146</v>
      </c>
    </row>
    <row r="257" ht="69.95" customHeight="1" spans="1:12">
      <c r="A257" s="38" t="s">
        <v>792</v>
      </c>
      <c r="B257" s="39" t="s">
        <v>793</v>
      </c>
      <c r="C257" s="40" t="s">
        <v>794</v>
      </c>
      <c r="D257" s="40" t="s">
        <v>791</v>
      </c>
      <c r="E257" s="36" t="s">
        <v>57</v>
      </c>
      <c r="F257" s="37"/>
      <c r="G257" s="42">
        <v>162.732763834108</v>
      </c>
      <c r="H257" s="41">
        <f t="shared" si="6"/>
        <v>162.73</v>
      </c>
      <c r="I257" s="56">
        <f t="shared" si="7"/>
        <v>0</v>
      </c>
      <c r="J257" s="54">
        <f>ROUND(H257*报价汇总表17!$C$8,2)</f>
        <v>0</v>
      </c>
      <c r="K257" s="56"/>
      <c r="L257" s="53" t="s">
        <v>437</v>
      </c>
    </row>
    <row r="258" ht="30" customHeight="1" spans="1:12">
      <c r="A258" s="38" t="s">
        <v>795</v>
      </c>
      <c r="B258" s="39" t="s">
        <v>796</v>
      </c>
      <c r="C258" s="40" t="s">
        <v>797</v>
      </c>
      <c r="D258" s="40" t="s">
        <v>798</v>
      </c>
      <c r="E258" s="36" t="s">
        <v>88</v>
      </c>
      <c r="F258" s="37"/>
      <c r="G258" s="42">
        <v>112.9</v>
      </c>
      <c r="H258" s="41">
        <f t="shared" si="6"/>
        <v>112.9</v>
      </c>
      <c r="I258" s="56">
        <f t="shared" si="7"/>
        <v>0</v>
      </c>
      <c r="J258" s="54">
        <f>ROUND(H258*报价汇总表17!$C$8,2)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ROUND(H259*报价汇总表17!$C$8,2)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ROUND(H260*报价汇总表17!$C$8,2)</f>
        <v>0</v>
      </c>
      <c r="K260" s="56"/>
      <c r="L260" s="53" t="s">
        <v>803</v>
      </c>
    </row>
    <row r="261" ht="30" customHeight="1" spans="1:12">
      <c r="A261" s="38" t="s">
        <v>807</v>
      </c>
      <c r="B261" s="39" t="s">
        <v>808</v>
      </c>
      <c r="C261" s="40" t="s">
        <v>809</v>
      </c>
      <c r="D261" s="40" t="s">
        <v>810</v>
      </c>
      <c r="E261" s="36" t="s">
        <v>57</v>
      </c>
      <c r="F261" s="37"/>
      <c r="G261" s="42">
        <v>11.3668</v>
      </c>
      <c r="H261" s="41">
        <f t="shared" si="6"/>
        <v>11.37</v>
      </c>
      <c r="I261" s="56">
        <f t="shared" si="7"/>
        <v>0</v>
      </c>
      <c r="J261" s="54">
        <f>ROUND(H261*报价汇总表17!$C$8,2)</f>
        <v>0</v>
      </c>
      <c r="K261" s="56"/>
      <c r="L261" s="53" t="s">
        <v>614</v>
      </c>
    </row>
    <row r="262" ht="30" customHeight="1" spans="1:12">
      <c r="A262" s="38" t="s">
        <v>811</v>
      </c>
      <c r="B262" s="39" t="s">
        <v>812</v>
      </c>
      <c r="C262" s="40" t="s">
        <v>813</v>
      </c>
      <c r="D262" s="40" t="s">
        <v>810</v>
      </c>
      <c r="E262" s="36" t="s">
        <v>57</v>
      </c>
      <c r="F262" s="37"/>
      <c r="G262" s="42">
        <v>11.3712728072</v>
      </c>
      <c r="H262" s="41">
        <f t="shared" si="6"/>
        <v>11.37</v>
      </c>
      <c r="I262" s="56">
        <f t="shared" si="7"/>
        <v>0</v>
      </c>
      <c r="J262" s="54">
        <f>ROUND(H262*报价汇总表17!$C$8,2)</f>
        <v>0</v>
      </c>
      <c r="K262" s="56"/>
      <c r="L262" s="53" t="s">
        <v>814</v>
      </c>
    </row>
    <row r="263" ht="69.95" customHeight="1" spans="1:12">
      <c r="A263" s="38" t="s">
        <v>815</v>
      </c>
      <c r="B263" s="39" t="s">
        <v>816</v>
      </c>
      <c r="C263" s="40" t="s">
        <v>817</v>
      </c>
      <c r="D263" s="40" t="s">
        <v>810</v>
      </c>
      <c r="E263" s="36" t="s">
        <v>57</v>
      </c>
      <c r="F263" s="37"/>
      <c r="G263" s="42">
        <v>35.53264</v>
      </c>
      <c r="H263" s="41">
        <f>ROUND(G263,2)</f>
        <v>35.53</v>
      </c>
      <c r="I263" s="56">
        <f t="shared" ref="I263" si="8">ROUND(F263*H263,0)</f>
        <v>0</v>
      </c>
      <c r="J263" s="54">
        <f>ROUND(H263*报价汇总表17!$C$8,2)</f>
        <v>0</v>
      </c>
      <c r="K263" s="56"/>
      <c r="L263" s="53" t="s">
        <v>706</v>
      </c>
    </row>
    <row r="264" s="6" customFormat="1" ht="24" customHeight="1" spans="1:12">
      <c r="A264" s="59"/>
      <c r="B264" s="60" t="s">
        <v>818</v>
      </c>
      <c r="C264" s="61"/>
      <c r="D264" s="61"/>
      <c r="E264" s="62"/>
      <c r="F264" s="63"/>
      <c r="G264" s="62"/>
      <c r="H264" s="62"/>
      <c r="I264" s="64">
        <f>SUM(I5:I263)</f>
        <v>1170713</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11 J50 J63 J78 J118 J119 J140 J168 J173 J174 J190 J193 J201 J227 J237 J238 J239 J8:J10 J12:J16 J17:J18 J19:J32 J33:J34 J35:J36 J37:J39 J40:J45 J46:J47 J48:J49 J51:J52 J53:J54 J55:J57 J58:J60 J61:J62 J64:J77 J79:J89 J90:J91 J92:J93 J94:J95 J96:J107 J108:J109 J110:J115 J116:J117 J120:J126 J127:J128 J129:J131 J132:J133 J134:J137 J138:J139 J141:J142 J143:J163 J164:J165 J166:J167 J169:J170 J171:J172 J175:J184 J185:J186 J187:J189 J191:J192 J194:J200 J202:J226 J228:J236 J240: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I7" sqref="I7"/>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839</v>
      </c>
      <c r="B2" s="70"/>
      <c r="C2" s="70"/>
      <c r="D2" s="70"/>
      <c r="E2" s="70"/>
    </row>
    <row r="3" ht="39.95" customHeight="1" spans="1:5">
      <c r="A3" s="71" t="s">
        <v>7</v>
      </c>
      <c r="B3" s="72" t="s">
        <v>8</v>
      </c>
      <c r="C3" s="73" t="s">
        <v>9</v>
      </c>
      <c r="D3" s="74" t="s">
        <v>10</v>
      </c>
      <c r="E3" s="75" t="s">
        <v>11</v>
      </c>
    </row>
    <row r="4" ht="39.95" customHeight="1" spans="1:5">
      <c r="A4" s="76">
        <v>1</v>
      </c>
      <c r="B4" s="77" t="s">
        <v>12</v>
      </c>
      <c r="C4" s="78">
        <f>'18-张家界'!I264</f>
        <v>3462330</v>
      </c>
      <c r="D4" s="78">
        <f>'18-张家界'!K264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3462330</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abSelected="1" topLeftCell="B1" workbookViewId="0">
      <pane ySplit="3" topLeftCell="A21" activePane="bottomLeft" state="frozen"/>
      <selection/>
      <selection pane="bottomLeft" activeCell="J27" sqref="J27"/>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839</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ROUND(H7*报价汇总表18!$C$8,2)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ROUND(H8*报价汇总表18!$C$8,2)</f>
        <v>0</v>
      </c>
      <c r="K8" s="56"/>
      <c r="L8" s="53"/>
    </row>
    <row r="9" ht="60" customHeight="1" spans="1:12">
      <c r="A9" s="38" t="s">
        <v>45</v>
      </c>
      <c r="B9" s="39" t="s">
        <v>46</v>
      </c>
      <c r="C9" s="40" t="s">
        <v>47</v>
      </c>
      <c r="D9" s="40" t="s">
        <v>48</v>
      </c>
      <c r="E9" s="36" t="s">
        <v>41</v>
      </c>
      <c r="F9" s="37">
        <v>500</v>
      </c>
      <c r="G9" s="42">
        <v>2.27</v>
      </c>
      <c r="H9" s="41">
        <f t="shared" si="0"/>
        <v>2.27</v>
      </c>
      <c r="I9" s="56">
        <f t="shared" si="1"/>
        <v>1135</v>
      </c>
      <c r="J9" s="57"/>
      <c r="K9" s="56">
        <f>ROUND(F9*J9,0)</f>
        <v>0</v>
      </c>
      <c r="L9" s="53"/>
    </row>
    <row r="10" ht="50.1" customHeight="1" spans="1:12">
      <c r="A10" s="38" t="s">
        <v>49</v>
      </c>
      <c r="B10" s="39" t="s">
        <v>50</v>
      </c>
      <c r="C10" s="40" t="s">
        <v>51</v>
      </c>
      <c r="D10" s="40" t="s">
        <v>52</v>
      </c>
      <c r="E10" s="36" t="s">
        <v>41</v>
      </c>
      <c r="F10" s="37">
        <v>500</v>
      </c>
      <c r="G10" s="42">
        <v>3.04</v>
      </c>
      <c r="H10" s="41">
        <f t="shared" si="0"/>
        <v>3.04</v>
      </c>
      <c r="I10" s="56">
        <f t="shared" si="1"/>
        <v>1520</v>
      </c>
      <c r="J10" s="57"/>
      <c r="K10" s="56">
        <f>ROUND(F10*J10,0)</f>
        <v>0</v>
      </c>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ROUND(H11*报价汇总表18!$C$8,2)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ROUND(H12*报价汇总表18!$C$8,2)</f>
        <v>0</v>
      </c>
      <c r="K12" s="56"/>
      <c r="L12" s="53"/>
    </row>
    <row r="13" ht="39.95" customHeight="1" spans="1:12">
      <c r="A13" s="38" t="s">
        <v>61</v>
      </c>
      <c r="B13" s="39" t="s">
        <v>62</v>
      </c>
      <c r="C13" s="40" t="s">
        <v>63</v>
      </c>
      <c r="D13" s="40" t="s">
        <v>64</v>
      </c>
      <c r="E13" s="36" t="s">
        <v>65</v>
      </c>
      <c r="F13" s="37">
        <v>200</v>
      </c>
      <c r="G13" s="42">
        <v>34.63</v>
      </c>
      <c r="H13" s="41">
        <f t="shared" si="0"/>
        <v>34.63</v>
      </c>
      <c r="I13" s="56">
        <f t="shared" si="1"/>
        <v>6926</v>
      </c>
      <c r="J13" s="57"/>
      <c r="K13" s="56">
        <f>ROUND(F13*J13,0)</f>
        <v>0</v>
      </c>
      <c r="L13" s="53"/>
    </row>
    <row r="14" ht="30" customHeight="1" spans="1:12">
      <c r="A14" s="38" t="s">
        <v>66</v>
      </c>
      <c r="B14" s="39" t="s">
        <v>67</v>
      </c>
      <c r="C14" s="40" t="s">
        <v>68</v>
      </c>
      <c r="D14" s="40" t="s">
        <v>64</v>
      </c>
      <c r="E14" s="36" t="s">
        <v>41</v>
      </c>
      <c r="F14" s="37">
        <v>200</v>
      </c>
      <c r="G14" s="42">
        <v>0.72</v>
      </c>
      <c r="H14" s="41">
        <f t="shared" si="0"/>
        <v>0.72</v>
      </c>
      <c r="I14" s="56">
        <f t="shared" si="1"/>
        <v>144</v>
      </c>
      <c r="J14" s="57"/>
      <c r="K14" s="56">
        <f>ROUND(F14*J14,0)</f>
        <v>0</v>
      </c>
      <c r="L14" s="53"/>
    </row>
    <row r="15" ht="30" customHeight="1" spans="1:12">
      <c r="A15" s="38" t="s">
        <v>69</v>
      </c>
      <c r="B15" s="39" t="s">
        <v>70</v>
      </c>
      <c r="C15" s="40" t="s">
        <v>71</v>
      </c>
      <c r="D15" s="40"/>
      <c r="E15" s="36" t="s">
        <v>33</v>
      </c>
      <c r="F15" s="37"/>
      <c r="G15" s="42">
        <v>0</v>
      </c>
      <c r="H15" s="41">
        <f t="shared" si="0"/>
        <v>0</v>
      </c>
      <c r="I15" s="56">
        <f t="shared" si="1"/>
        <v>0</v>
      </c>
      <c r="J15" s="54">
        <f>ROUND(H15*报价汇总表18!$C$8,2)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ROUND(H16*报价汇总表18!$C$8,2)</f>
        <v>0</v>
      </c>
      <c r="K16" s="56"/>
      <c r="L16" s="53"/>
    </row>
    <row r="17" ht="39.95" customHeight="1" spans="1:12">
      <c r="A17" s="38" t="s">
        <v>45</v>
      </c>
      <c r="B17" s="39" t="s">
        <v>75</v>
      </c>
      <c r="C17" s="40" t="s">
        <v>76</v>
      </c>
      <c r="D17" s="40" t="s">
        <v>77</v>
      </c>
      <c r="E17" s="36" t="s">
        <v>41</v>
      </c>
      <c r="F17" s="37"/>
      <c r="G17" s="42">
        <v>21.95</v>
      </c>
      <c r="H17" s="41">
        <f t="shared" si="0"/>
        <v>21.95</v>
      </c>
      <c r="I17" s="56">
        <f t="shared" si="1"/>
        <v>0</v>
      </c>
      <c r="J17" s="54">
        <f>ROUND(H17*报价汇总表18!$C$8,2)</f>
        <v>0</v>
      </c>
      <c r="K17" s="56"/>
      <c r="L17" s="53"/>
    </row>
    <row r="18" ht="39.95" customHeight="1" spans="1:12">
      <c r="A18" s="38" t="s">
        <v>49</v>
      </c>
      <c r="B18" s="39" t="s">
        <v>78</v>
      </c>
      <c r="C18" s="40" t="s">
        <v>79</v>
      </c>
      <c r="D18" s="40" t="s">
        <v>77</v>
      </c>
      <c r="E18" s="36" t="s">
        <v>41</v>
      </c>
      <c r="F18" s="37"/>
      <c r="G18" s="42">
        <v>9.48</v>
      </c>
      <c r="H18" s="41">
        <f t="shared" si="0"/>
        <v>9.48</v>
      </c>
      <c r="I18" s="56">
        <f t="shared" si="1"/>
        <v>0</v>
      </c>
      <c r="J18" s="54">
        <f>ROUND(H18*报价汇总表18!$C$8,2)</f>
        <v>0</v>
      </c>
      <c r="K18" s="56"/>
      <c r="L18" s="53"/>
    </row>
    <row r="19" ht="30" customHeight="1" spans="1:12">
      <c r="A19" s="38" t="s">
        <v>80</v>
      </c>
      <c r="B19" s="39" t="s">
        <v>81</v>
      </c>
      <c r="C19" s="40" t="s">
        <v>82</v>
      </c>
      <c r="D19" s="40" t="s">
        <v>83</v>
      </c>
      <c r="E19" s="36" t="s">
        <v>41</v>
      </c>
      <c r="F19" s="37"/>
      <c r="G19" s="42">
        <v>12.38</v>
      </c>
      <c r="H19" s="41">
        <f t="shared" si="0"/>
        <v>12.38</v>
      </c>
      <c r="I19" s="56">
        <f t="shared" si="1"/>
        <v>0</v>
      </c>
      <c r="J19" s="54">
        <f>ROUND(H19*报价汇总表18!$C$8,2)</f>
        <v>0</v>
      </c>
      <c r="K19" s="56"/>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ROUND(H20*报价汇总表18!$C$8,2)</f>
        <v>0</v>
      </c>
      <c r="K20" s="56"/>
      <c r="L20" s="53"/>
    </row>
    <row r="21" ht="60" customHeight="1" spans="1:12">
      <c r="A21" s="38" t="s">
        <v>89</v>
      </c>
      <c r="B21" s="39" t="s">
        <v>90</v>
      </c>
      <c r="C21" s="40" t="s">
        <v>91</v>
      </c>
      <c r="D21" s="40" t="s">
        <v>92</v>
      </c>
      <c r="E21" s="36" t="s">
        <v>57</v>
      </c>
      <c r="F21" s="37"/>
      <c r="G21" s="42">
        <v>380</v>
      </c>
      <c r="H21" s="41">
        <f t="shared" si="0"/>
        <v>380</v>
      </c>
      <c r="I21" s="56">
        <f t="shared" si="1"/>
        <v>0</v>
      </c>
      <c r="J21" s="54">
        <f>ROUND(H21*报价汇总表18!$C$8,2)</f>
        <v>0</v>
      </c>
      <c r="K21" s="56"/>
      <c r="L21" s="53"/>
    </row>
    <row r="22" ht="39.95" customHeight="1" spans="1:12">
      <c r="A22" s="38" t="s">
        <v>93</v>
      </c>
      <c r="B22" s="39" t="s">
        <v>94</v>
      </c>
      <c r="C22" s="40" t="s">
        <v>95</v>
      </c>
      <c r="D22" s="40" t="s">
        <v>96</v>
      </c>
      <c r="E22" s="36" t="s">
        <v>57</v>
      </c>
      <c r="F22" s="37"/>
      <c r="G22" s="42">
        <v>282.092407366</v>
      </c>
      <c r="H22" s="41">
        <f t="shared" si="0"/>
        <v>282.09</v>
      </c>
      <c r="I22" s="56">
        <f t="shared" si="1"/>
        <v>0</v>
      </c>
      <c r="J22" s="54">
        <f>ROUND(H22*报价汇总表18!$C$8,2)</f>
        <v>0</v>
      </c>
      <c r="K22" s="56"/>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ROUND(H23*报价汇总表18!$C$8,2)</f>
        <v>0</v>
      </c>
      <c r="K23" s="56"/>
      <c r="L23" s="53"/>
    </row>
    <row r="24" ht="30" customHeight="1" spans="1:12">
      <c r="A24" s="38" t="s">
        <v>102</v>
      </c>
      <c r="B24" s="39" t="s">
        <v>103</v>
      </c>
      <c r="C24" s="40" t="s">
        <v>104</v>
      </c>
      <c r="D24" s="40" t="s">
        <v>105</v>
      </c>
      <c r="E24" s="36" t="s">
        <v>57</v>
      </c>
      <c r="F24" s="37"/>
      <c r="G24" s="42">
        <v>81.15711</v>
      </c>
      <c r="H24" s="41">
        <f t="shared" si="0"/>
        <v>81.16</v>
      </c>
      <c r="I24" s="56">
        <f t="shared" si="1"/>
        <v>0</v>
      </c>
      <c r="J24" s="54">
        <f>ROUND(H24*报价汇总表18!$C$8,2)</f>
        <v>0</v>
      </c>
      <c r="K24" s="56"/>
      <c r="L24" s="53" t="s">
        <v>106</v>
      </c>
    </row>
    <row r="25" ht="20.1" customHeight="1" spans="1:12">
      <c r="A25" s="38" t="s">
        <v>107</v>
      </c>
      <c r="B25" s="39" t="s">
        <v>108</v>
      </c>
      <c r="C25" s="40" t="s">
        <v>109</v>
      </c>
      <c r="D25" s="40" t="s">
        <v>109</v>
      </c>
      <c r="E25" s="36" t="s">
        <v>57</v>
      </c>
      <c r="F25" s="37"/>
      <c r="G25" s="42">
        <v>319.27</v>
      </c>
      <c r="H25" s="41">
        <f t="shared" si="0"/>
        <v>319.27</v>
      </c>
      <c r="I25" s="56">
        <f t="shared" si="1"/>
        <v>0</v>
      </c>
      <c r="J25" s="54">
        <f>ROUND(H25*报价汇总表18!$C$8,2)</f>
        <v>0</v>
      </c>
      <c r="K25" s="56"/>
      <c r="L25" s="53"/>
    </row>
    <row r="26" ht="30" customHeight="1" spans="1:12">
      <c r="A26" s="38" t="s">
        <v>110</v>
      </c>
      <c r="B26" s="39" t="s">
        <v>111</v>
      </c>
      <c r="C26" s="40" t="s">
        <v>112</v>
      </c>
      <c r="D26" s="40" t="s">
        <v>105</v>
      </c>
      <c r="E26" s="36" t="s">
        <v>57</v>
      </c>
      <c r="F26" s="37"/>
      <c r="G26" s="42">
        <v>81.079251526</v>
      </c>
      <c r="H26" s="41">
        <f t="shared" si="0"/>
        <v>81.08</v>
      </c>
      <c r="I26" s="56">
        <f t="shared" si="1"/>
        <v>0</v>
      </c>
      <c r="J26" s="54">
        <f>ROUND(H26*报价汇总表18!$C$8,2)</f>
        <v>0</v>
      </c>
      <c r="K26" s="56"/>
      <c r="L26" s="53" t="s">
        <v>113</v>
      </c>
    </row>
    <row r="27" ht="30" customHeight="1" spans="1:12">
      <c r="A27" s="38" t="s">
        <v>114</v>
      </c>
      <c r="B27" s="39" t="s">
        <v>115</v>
      </c>
      <c r="C27" s="40" t="s">
        <v>116</v>
      </c>
      <c r="D27" s="40" t="s">
        <v>105</v>
      </c>
      <c r="E27" s="36" t="s">
        <v>57</v>
      </c>
      <c r="F27" s="37">
        <v>114</v>
      </c>
      <c r="G27" s="42">
        <v>81.0787625775</v>
      </c>
      <c r="H27" s="41">
        <f t="shared" si="0"/>
        <v>81.08</v>
      </c>
      <c r="I27" s="56">
        <f t="shared" si="1"/>
        <v>9243</v>
      </c>
      <c r="J27" s="57"/>
      <c r="K27" s="56">
        <f>ROUND(F27*J27,0)</f>
        <v>0</v>
      </c>
      <c r="L27" s="53" t="s">
        <v>117</v>
      </c>
    </row>
    <row r="28" ht="30" customHeight="1" spans="1:12">
      <c r="A28" s="38" t="s">
        <v>118</v>
      </c>
      <c r="B28" s="39" t="s">
        <v>119</v>
      </c>
      <c r="C28" s="40" t="s">
        <v>120</v>
      </c>
      <c r="D28" s="40" t="s">
        <v>105</v>
      </c>
      <c r="E28" s="36" t="s">
        <v>57</v>
      </c>
      <c r="F28" s="37"/>
      <c r="G28" s="42">
        <v>81.0786094571</v>
      </c>
      <c r="H28" s="41">
        <f t="shared" si="0"/>
        <v>81.08</v>
      </c>
      <c r="I28" s="56">
        <f t="shared" si="1"/>
        <v>0</v>
      </c>
      <c r="J28" s="54">
        <f>ROUND(H28*报价汇总表18!$C$8,2)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ROUND(H29*报价汇总表18!$C$8,2)</f>
        <v>0</v>
      </c>
      <c r="K29" s="56"/>
      <c r="L29" s="53"/>
    </row>
    <row r="30" ht="39.95" customHeight="1" spans="1:12">
      <c r="A30" s="38" t="s">
        <v>125</v>
      </c>
      <c r="B30" s="39" t="s">
        <v>126</v>
      </c>
      <c r="C30" s="40" t="s">
        <v>127</v>
      </c>
      <c r="D30" s="40" t="s">
        <v>128</v>
      </c>
      <c r="E30" s="36" t="s">
        <v>57</v>
      </c>
      <c r="F30" s="37"/>
      <c r="G30" s="42">
        <v>259.65</v>
      </c>
      <c r="H30" s="41">
        <f t="shared" si="0"/>
        <v>259.65</v>
      </c>
      <c r="I30" s="56">
        <f t="shared" si="1"/>
        <v>0</v>
      </c>
      <c r="J30" s="54">
        <f>ROUND(H30*报价汇总表18!$C$8,2)</f>
        <v>0</v>
      </c>
      <c r="K30" s="56"/>
      <c r="L30" s="53"/>
    </row>
    <row r="31" ht="39.95" customHeight="1" spans="1:12">
      <c r="A31" s="38" t="s">
        <v>129</v>
      </c>
      <c r="B31" s="39" t="s">
        <v>130</v>
      </c>
      <c r="C31" s="40" t="s">
        <v>131</v>
      </c>
      <c r="D31" s="40" t="s">
        <v>128</v>
      </c>
      <c r="E31" s="36" t="s">
        <v>57</v>
      </c>
      <c r="F31" s="37"/>
      <c r="G31" s="42">
        <v>284.79</v>
      </c>
      <c r="H31" s="41">
        <f t="shared" si="0"/>
        <v>284.79</v>
      </c>
      <c r="I31" s="56">
        <f t="shared" si="1"/>
        <v>0</v>
      </c>
      <c r="J31" s="54">
        <f>ROUND(H31*报价汇总表18!$C$8,2)</f>
        <v>0</v>
      </c>
      <c r="K31" s="56"/>
      <c r="L31" s="53"/>
    </row>
    <row r="32" ht="39.95" customHeight="1" spans="1:12">
      <c r="A32" s="38" t="s">
        <v>132</v>
      </c>
      <c r="B32" s="39" t="s">
        <v>133</v>
      </c>
      <c r="C32" s="40" t="s">
        <v>134</v>
      </c>
      <c r="D32" s="40" t="s">
        <v>128</v>
      </c>
      <c r="E32" s="36" t="s">
        <v>57</v>
      </c>
      <c r="F32" s="37"/>
      <c r="G32" s="42">
        <v>405.56</v>
      </c>
      <c r="H32" s="41">
        <f t="shared" si="0"/>
        <v>405.56</v>
      </c>
      <c r="I32" s="56">
        <f t="shared" si="1"/>
        <v>0</v>
      </c>
      <c r="J32" s="54">
        <f>ROUND(H32*报价汇总表18!$C$8,2)</f>
        <v>0</v>
      </c>
      <c r="K32" s="56"/>
      <c r="L32" s="53"/>
    </row>
    <row r="33" ht="30" customHeight="1" spans="1:12">
      <c r="A33" s="38" t="s">
        <v>135</v>
      </c>
      <c r="B33" s="39" t="s">
        <v>136</v>
      </c>
      <c r="C33" s="40" t="s">
        <v>137</v>
      </c>
      <c r="D33" s="40" t="s">
        <v>138</v>
      </c>
      <c r="E33" s="36" t="s">
        <v>57</v>
      </c>
      <c r="F33" s="37"/>
      <c r="G33" s="42">
        <v>87.14</v>
      </c>
      <c r="H33" s="41">
        <f t="shared" si="0"/>
        <v>87.14</v>
      </c>
      <c r="I33" s="56">
        <f t="shared" si="1"/>
        <v>0</v>
      </c>
      <c r="J33" s="54">
        <f>ROUND(H33*报价汇总表18!$C$8,2)</f>
        <v>0</v>
      </c>
      <c r="K33" s="56"/>
      <c r="L33" s="53"/>
    </row>
    <row r="34" ht="30" customHeight="1" spans="1:12">
      <c r="A34" s="38" t="s">
        <v>139</v>
      </c>
      <c r="B34" s="39" t="s">
        <v>140</v>
      </c>
      <c r="C34" s="40" t="s">
        <v>141</v>
      </c>
      <c r="D34" s="40" t="s">
        <v>138</v>
      </c>
      <c r="E34" s="36" t="s">
        <v>57</v>
      </c>
      <c r="F34" s="37"/>
      <c r="G34" s="42">
        <v>105.5</v>
      </c>
      <c r="H34" s="41">
        <f t="shared" si="0"/>
        <v>105.5</v>
      </c>
      <c r="I34" s="56">
        <f t="shared" si="1"/>
        <v>0</v>
      </c>
      <c r="J34" s="54">
        <f>ROUND(H34*报价汇总表18!$C$8,2)</f>
        <v>0</v>
      </c>
      <c r="K34" s="56"/>
      <c r="L34" s="53"/>
    </row>
    <row r="35" ht="39.95" customHeight="1" spans="1:12">
      <c r="A35" s="38" t="s">
        <v>142</v>
      </c>
      <c r="B35" s="39" t="s">
        <v>143</v>
      </c>
      <c r="C35" s="40" t="s">
        <v>144</v>
      </c>
      <c r="D35" s="40" t="s">
        <v>145</v>
      </c>
      <c r="E35" s="36" t="s">
        <v>57</v>
      </c>
      <c r="F35" s="37"/>
      <c r="G35" s="42">
        <v>198.497931082</v>
      </c>
      <c r="H35" s="41">
        <f t="shared" si="0"/>
        <v>198.5</v>
      </c>
      <c r="I35" s="56">
        <f t="shared" si="1"/>
        <v>0</v>
      </c>
      <c r="J35" s="54">
        <f>ROUND(H35*报价汇总表18!$C$8,2)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ROUND(H36*报价汇总表18!$C$8,2)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ROUND(H37*报价汇总表18!$C$8,2)</f>
        <v>0</v>
      </c>
      <c r="K37" s="56"/>
      <c r="L37" s="53"/>
    </row>
    <row r="38" ht="39.95" customHeight="1" spans="1:12">
      <c r="A38" s="38" t="s">
        <v>154</v>
      </c>
      <c r="B38" s="39" t="s">
        <v>155</v>
      </c>
      <c r="C38" s="40" t="s">
        <v>156</v>
      </c>
      <c r="D38" s="40" t="s">
        <v>153</v>
      </c>
      <c r="E38" s="36" t="s">
        <v>57</v>
      </c>
      <c r="F38" s="37"/>
      <c r="G38" s="42">
        <v>155.66</v>
      </c>
      <c r="H38" s="41">
        <f t="shared" si="0"/>
        <v>155.66</v>
      </c>
      <c r="I38" s="56">
        <f t="shared" si="1"/>
        <v>0</v>
      </c>
      <c r="J38" s="54">
        <f>ROUND(H38*报价汇总表18!$C$8,2)</f>
        <v>0</v>
      </c>
      <c r="K38" s="56"/>
      <c r="L38" s="53"/>
    </row>
    <row r="39" ht="39.95" customHeight="1" spans="1:12">
      <c r="A39" s="38" t="s">
        <v>157</v>
      </c>
      <c r="B39" s="39" t="s">
        <v>158</v>
      </c>
      <c r="C39" s="40" t="s">
        <v>159</v>
      </c>
      <c r="D39" s="40" t="s">
        <v>153</v>
      </c>
      <c r="E39" s="36" t="s">
        <v>57</v>
      </c>
      <c r="F39" s="37"/>
      <c r="G39" s="42">
        <v>67.03</v>
      </c>
      <c r="H39" s="41">
        <f t="shared" si="0"/>
        <v>67.03</v>
      </c>
      <c r="I39" s="56">
        <f t="shared" si="1"/>
        <v>0</v>
      </c>
      <c r="J39" s="54">
        <f>ROUND(H39*报价汇总表18!$C$8,2)</f>
        <v>0</v>
      </c>
      <c r="K39" s="56"/>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ROUND(H40*报价汇总表18!$C$8,2)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ROUND(H41*报价汇总表18!$C$8,2)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ROUND(H42*报价汇总表18!$C$8,2)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ROUND(H43*报价汇总表18!$C$8,2)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ROUND(H44*报价汇总表18!$C$8,2)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ROUND(H45*报价汇总表18!$C$8,2)</f>
        <v>0</v>
      </c>
      <c r="K45" s="56"/>
      <c r="L45" s="53"/>
    </row>
    <row r="46" ht="69.95" customHeight="1" spans="1:12">
      <c r="A46" s="38" t="s">
        <v>61</v>
      </c>
      <c r="B46" s="39" t="s">
        <v>180</v>
      </c>
      <c r="C46" s="40" t="s">
        <v>181</v>
      </c>
      <c r="D46" s="40" t="s">
        <v>182</v>
      </c>
      <c r="E46" s="36" t="s">
        <v>57</v>
      </c>
      <c r="F46" s="37">
        <v>500</v>
      </c>
      <c r="G46" s="42">
        <v>21.64</v>
      </c>
      <c r="H46" s="41">
        <f t="shared" si="0"/>
        <v>21.64</v>
      </c>
      <c r="I46" s="56">
        <f t="shared" si="1"/>
        <v>10820</v>
      </c>
      <c r="J46" s="57"/>
      <c r="K46" s="56">
        <f>ROUND(F46*J46,0)</f>
        <v>0</v>
      </c>
      <c r="L46" s="53"/>
    </row>
    <row r="47" ht="69.95" customHeight="1" spans="1:12">
      <c r="A47" s="38" t="s">
        <v>66</v>
      </c>
      <c r="B47" s="39" t="s">
        <v>183</v>
      </c>
      <c r="C47" s="40" t="s">
        <v>184</v>
      </c>
      <c r="D47" s="40" t="s">
        <v>182</v>
      </c>
      <c r="E47" s="36" t="s">
        <v>57</v>
      </c>
      <c r="F47" s="37">
        <v>40000</v>
      </c>
      <c r="G47" s="42">
        <v>6.7</v>
      </c>
      <c r="H47" s="41">
        <f t="shared" si="0"/>
        <v>6.7</v>
      </c>
      <c r="I47" s="56">
        <f t="shared" si="1"/>
        <v>268000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ROUND(H48*报价汇总表18!$C$8,2)</f>
        <v>0</v>
      </c>
      <c r="K48" s="56"/>
      <c r="L48" s="53"/>
    </row>
    <row r="49" ht="80.1" customHeight="1" spans="1:12">
      <c r="A49" s="38" t="s">
        <v>61</v>
      </c>
      <c r="B49" s="39" t="s">
        <v>187</v>
      </c>
      <c r="C49" s="40" t="s">
        <v>181</v>
      </c>
      <c r="D49" s="40" t="s">
        <v>188</v>
      </c>
      <c r="E49" s="36" t="s">
        <v>57</v>
      </c>
      <c r="F49" s="37">
        <v>100</v>
      </c>
      <c r="G49" s="42">
        <v>31.2</v>
      </c>
      <c r="H49" s="41">
        <f t="shared" si="0"/>
        <v>31.2</v>
      </c>
      <c r="I49" s="56">
        <f t="shared" si="1"/>
        <v>3120</v>
      </c>
      <c r="J49" s="57"/>
      <c r="K49" s="56">
        <f>ROUND(F49*J49,0)</f>
        <v>0</v>
      </c>
      <c r="L49" s="53"/>
    </row>
    <row r="50" ht="80.1" customHeight="1" spans="1:12">
      <c r="A50" s="38" t="s">
        <v>66</v>
      </c>
      <c r="B50" s="39" t="s">
        <v>189</v>
      </c>
      <c r="C50" s="40" t="s">
        <v>184</v>
      </c>
      <c r="D50" s="40" t="s">
        <v>188</v>
      </c>
      <c r="E50" s="36" t="s">
        <v>57</v>
      </c>
      <c r="F50" s="37">
        <v>23308</v>
      </c>
      <c r="G50" s="42">
        <v>18.65</v>
      </c>
      <c r="H50" s="41">
        <f t="shared" si="0"/>
        <v>18.65</v>
      </c>
      <c r="I50" s="56">
        <f t="shared" si="1"/>
        <v>434694</v>
      </c>
      <c r="J50" s="57"/>
      <c r="K50" s="56">
        <f>ROUND(F50*J50,0)</f>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ROUND(H51*报价汇总表18!$C$8,2)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ROUND(H52*报价汇总表18!$C$8,2)</f>
        <v>0</v>
      </c>
      <c r="K52" s="56"/>
      <c r="L52" s="53"/>
    </row>
    <row r="53" ht="30" customHeight="1" spans="1:12">
      <c r="A53" s="38" t="s">
        <v>45</v>
      </c>
      <c r="B53" s="39" t="s">
        <v>197</v>
      </c>
      <c r="C53" s="40" t="s">
        <v>198</v>
      </c>
      <c r="D53" s="40" t="s">
        <v>199</v>
      </c>
      <c r="E53" s="36" t="s">
        <v>200</v>
      </c>
      <c r="F53" s="37">
        <v>800000</v>
      </c>
      <c r="G53" s="42">
        <v>0.98</v>
      </c>
      <c r="H53" s="41">
        <f t="shared" si="0"/>
        <v>0.98</v>
      </c>
      <c r="I53" s="56">
        <f t="shared" si="1"/>
        <v>784000</v>
      </c>
      <c r="J53" s="57"/>
      <c r="K53" s="56">
        <f>ROUND(F53*J53,0)</f>
        <v>0</v>
      </c>
      <c r="L53" s="53"/>
    </row>
    <row r="54" ht="30" customHeight="1" spans="1:12">
      <c r="A54" s="38" t="s">
        <v>49</v>
      </c>
      <c r="B54" s="39" t="s">
        <v>201</v>
      </c>
      <c r="C54" s="40" t="s">
        <v>202</v>
      </c>
      <c r="D54" s="40" t="s">
        <v>199</v>
      </c>
      <c r="E54" s="36" t="s">
        <v>200</v>
      </c>
      <c r="F54" s="37">
        <v>466160</v>
      </c>
      <c r="G54" s="42">
        <v>1.37</v>
      </c>
      <c r="H54" s="41">
        <f t="shared" si="0"/>
        <v>1.37</v>
      </c>
      <c r="I54" s="56">
        <f t="shared" si="1"/>
        <v>638639</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ROUND(H55*报价汇总表18!$C$8,2)</f>
        <v>0</v>
      </c>
      <c r="K55" s="56"/>
      <c r="L55" s="53"/>
    </row>
    <row r="56" ht="20.1" customHeight="1" spans="1:12">
      <c r="A56" s="38" t="s">
        <v>207</v>
      </c>
      <c r="B56" s="39" t="s">
        <v>208</v>
      </c>
      <c r="C56" s="40" t="s">
        <v>209</v>
      </c>
      <c r="D56" s="40" t="s">
        <v>210</v>
      </c>
      <c r="E56" s="36" t="s">
        <v>57</v>
      </c>
      <c r="F56" s="37"/>
      <c r="G56" s="42">
        <v>3.7</v>
      </c>
      <c r="H56" s="41">
        <f t="shared" si="0"/>
        <v>3.7</v>
      </c>
      <c r="I56" s="56">
        <f t="shared" si="1"/>
        <v>0</v>
      </c>
      <c r="J56" s="54">
        <f>ROUND(H56*报价汇总表18!$C$8,2)</f>
        <v>0</v>
      </c>
      <c r="K56" s="56"/>
      <c r="L56" s="53"/>
    </row>
    <row r="57" ht="20.1" customHeight="1" spans="1:12">
      <c r="A57" s="38" t="s">
        <v>211</v>
      </c>
      <c r="B57" s="39" t="s">
        <v>212</v>
      </c>
      <c r="C57" s="40" t="s">
        <v>213</v>
      </c>
      <c r="D57" s="40"/>
      <c r="E57" s="36" t="s">
        <v>33</v>
      </c>
      <c r="F57" s="37"/>
      <c r="G57" s="42">
        <v>0</v>
      </c>
      <c r="H57" s="41">
        <f t="shared" si="0"/>
        <v>0</v>
      </c>
      <c r="I57" s="56">
        <f t="shared" si="1"/>
        <v>0</v>
      </c>
      <c r="J57" s="54">
        <f>ROUND(H57*报价汇总表18!$C$8,2)</f>
        <v>0</v>
      </c>
      <c r="K57" s="56"/>
      <c r="L57" s="53"/>
    </row>
    <row r="58" ht="60" customHeight="1" spans="1:12">
      <c r="A58" s="38" t="s">
        <v>214</v>
      </c>
      <c r="B58" s="39" t="s">
        <v>215</v>
      </c>
      <c r="C58" s="40" t="s">
        <v>216</v>
      </c>
      <c r="D58" s="40" t="s">
        <v>217</v>
      </c>
      <c r="E58" s="36" t="s">
        <v>57</v>
      </c>
      <c r="F58" s="37">
        <v>500</v>
      </c>
      <c r="G58" s="42">
        <v>7.57</v>
      </c>
      <c r="H58" s="41">
        <f t="shared" si="0"/>
        <v>7.57</v>
      </c>
      <c r="I58" s="56">
        <f t="shared" si="1"/>
        <v>3785</v>
      </c>
      <c r="J58" s="57"/>
      <c r="K58" s="56">
        <f>ROUND(F58*J58,0)</f>
        <v>0</v>
      </c>
      <c r="L58" s="53"/>
    </row>
    <row r="59" ht="69.95" customHeight="1" spans="1:12">
      <c r="A59" s="38" t="s">
        <v>218</v>
      </c>
      <c r="B59" s="39" t="s">
        <v>219</v>
      </c>
      <c r="C59" s="40" t="s">
        <v>220</v>
      </c>
      <c r="D59" s="40" t="s">
        <v>221</v>
      </c>
      <c r="E59" s="36" t="s">
        <v>57</v>
      </c>
      <c r="F59" s="37">
        <v>500</v>
      </c>
      <c r="G59" s="42">
        <v>8.75</v>
      </c>
      <c r="H59" s="41">
        <f t="shared" si="0"/>
        <v>8.75</v>
      </c>
      <c r="I59" s="56">
        <f t="shared" si="1"/>
        <v>4375</v>
      </c>
      <c r="J59" s="57"/>
      <c r="K59" s="56">
        <f>ROUND(F59*J59,0)</f>
        <v>0</v>
      </c>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ROUND(H60*报价汇总表18!$C$8,2)</f>
        <v>0</v>
      </c>
      <c r="K60" s="56"/>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ROUND(H61*报价汇总表18!$C$8,2)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ROUND(H62*报价汇总表18!$C$8,2)</f>
        <v>0</v>
      </c>
      <c r="K62" s="56"/>
      <c r="L62" s="53"/>
    </row>
    <row r="63" ht="39.95" customHeight="1" spans="1:12">
      <c r="A63" s="38" t="s">
        <v>234</v>
      </c>
      <c r="B63" s="39" t="s">
        <v>235</v>
      </c>
      <c r="C63" s="40" t="s">
        <v>236</v>
      </c>
      <c r="D63" s="40" t="s">
        <v>233</v>
      </c>
      <c r="E63" s="36" t="s">
        <v>57</v>
      </c>
      <c r="F63" s="37"/>
      <c r="G63" s="42">
        <v>76.6</v>
      </c>
      <c r="H63" s="41">
        <f t="shared" si="0"/>
        <v>76.6</v>
      </c>
      <c r="I63" s="56">
        <f t="shared" si="1"/>
        <v>0</v>
      </c>
      <c r="J63" s="54">
        <f>ROUND(H63*报价汇总表18!$C$8,2)</f>
        <v>0</v>
      </c>
      <c r="K63" s="56"/>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ROUND(H64*报价汇总表18!$C$8,2)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ROUND(H65*报价汇总表18!$C$8,2)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ROUND(H66*报价汇总表18!$C$8,2)</f>
        <v>0</v>
      </c>
      <c r="K66" s="56"/>
      <c r="L66" s="53"/>
    </row>
    <row r="67" ht="30" customHeight="1" spans="1:12">
      <c r="A67" s="38" t="s">
        <v>248</v>
      </c>
      <c r="B67" s="39" t="s">
        <v>249</v>
      </c>
      <c r="C67" s="40" t="s">
        <v>250</v>
      </c>
      <c r="D67" s="40" t="s">
        <v>247</v>
      </c>
      <c r="E67" s="36" t="s">
        <v>57</v>
      </c>
      <c r="F67" s="37"/>
      <c r="G67" s="42">
        <v>60.28</v>
      </c>
      <c r="H67" s="41">
        <f t="shared" si="0"/>
        <v>60.28</v>
      </c>
      <c r="I67" s="56">
        <f t="shared" si="1"/>
        <v>0</v>
      </c>
      <c r="J67" s="54">
        <f>ROUND(H67*报价汇总表18!$C$8,2)</f>
        <v>0</v>
      </c>
      <c r="K67" s="56"/>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ROUND(H68*报价汇总表18!$C$8,2)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ROUND(H69*报价汇总表18!$C$8,2)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ROUND(H70*报价汇总表18!$C$8,2)</f>
        <v>0</v>
      </c>
      <c r="K70" s="56"/>
      <c r="L70" s="53"/>
    </row>
    <row r="71" ht="20.1" customHeight="1" spans="1:12">
      <c r="A71" s="38" t="s">
        <v>260</v>
      </c>
      <c r="B71" s="39" t="s">
        <v>261</v>
      </c>
      <c r="C71" s="40" t="s">
        <v>262</v>
      </c>
      <c r="D71" s="40" t="s">
        <v>263</v>
      </c>
      <c r="E71" s="36" t="s">
        <v>57</v>
      </c>
      <c r="F71" s="37"/>
      <c r="G71" s="42">
        <v>103.33</v>
      </c>
      <c r="H71" s="41">
        <f t="shared" ref="H71:H134" si="2">ROUND(G71,2)</f>
        <v>103.33</v>
      </c>
      <c r="I71" s="56">
        <f t="shared" ref="I71:I134" si="3">ROUND(F71*H71,0)</f>
        <v>0</v>
      </c>
      <c r="J71" s="54">
        <f>ROUND(H71*报价汇总表18!$C$8,2)</f>
        <v>0</v>
      </c>
      <c r="K71" s="56"/>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ROUND(H72*报价汇总表18!$C$8,2)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ROUND(H73*报价汇总表18!$C$8,2)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ROUND(H74*报价汇总表18!$C$8,2)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ROUND(H75*报价汇总表18!$C$8,2)</f>
        <v>0</v>
      </c>
      <c r="K75" s="56"/>
      <c r="L75" s="53"/>
    </row>
    <row r="76" ht="39.95" customHeight="1" spans="1:12">
      <c r="A76" s="38" t="s">
        <v>45</v>
      </c>
      <c r="B76" s="39" t="s">
        <v>277</v>
      </c>
      <c r="C76" s="40" t="s">
        <v>278</v>
      </c>
      <c r="D76" s="40" t="s">
        <v>279</v>
      </c>
      <c r="E76" s="36" t="s">
        <v>57</v>
      </c>
      <c r="F76" s="37"/>
      <c r="G76" s="42">
        <v>97.1</v>
      </c>
      <c r="H76" s="41">
        <f t="shared" si="2"/>
        <v>97.1</v>
      </c>
      <c r="I76" s="56">
        <f t="shared" si="3"/>
        <v>0</v>
      </c>
      <c r="J76" s="54">
        <f>ROUND(H76*报价汇总表18!$C$8,2)</f>
        <v>0</v>
      </c>
      <c r="K76" s="56"/>
      <c r="L76" s="53"/>
    </row>
    <row r="77" ht="30" customHeight="1" spans="1:12">
      <c r="A77" s="38" t="s">
        <v>49</v>
      </c>
      <c r="B77" s="39" t="s">
        <v>280</v>
      </c>
      <c r="C77" s="40" t="s">
        <v>281</v>
      </c>
      <c r="D77" s="40" t="s">
        <v>282</v>
      </c>
      <c r="E77" s="36" t="s">
        <v>57</v>
      </c>
      <c r="F77" s="37"/>
      <c r="G77" s="42">
        <v>133.9</v>
      </c>
      <c r="H77" s="41">
        <f t="shared" si="2"/>
        <v>133.9</v>
      </c>
      <c r="I77" s="56">
        <f t="shared" si="3"/>
        <v>0</v>
      </c>
      <c r="J77" s="54">
        <f>ROUND(H77*报价汇总表18!$C$8,2)</f>
        <v>0</v>
      </c>
      <c r="K77" s="56"/>
      <c r="L77" s="53"/>
    </row>
    <row r="78" ht="30" customHeight="1" spans="1:12">
      <c r="A78" s="38" t="s">
        <v>190</v>
      </c>
      <c r="B78" s="39" t="s">
        <v>283</v>
      </c>
      <c r="C78" s="40" t="s">
        <v>284</v>
      </c>
      <c r="D78" s="40" t="s">
        <v>282</v>
      </c>
      <c r="E78" s="36" t="s">
        <v>57</v>
      </c>
      <c r="F78" s="37"/>
      <c r="G78" s="42">
        <v>98.38</v>
      </c>
      <c r="H78" s="41">
        <f t="shared" si="2"/>
        <v>98.38</v>
      </c>
      <c r="I78" s="56">
        <f t="shared" si="3"/>
        <v>0</v>
      </c>
      <c r="J78" s="54">
        <f>ROUND(H78*报价汇总表18!$C$8,2)</f>
        <v>0</v>
      </c>
      <c r="K78" s="56"/>
      <c r="L78" s="53"/>
    </row>
    <row r="79" ht="39.95" customHeight="1" spans="1:12">
      <c r="A79" s="38" t="s">
        <v>285</v>
      </c>
      <c r="B79" s="39" t="s">
        <v>286</v>
      </c>
      <c r="C79" s="40" t="s">
        <v>287</v>
      </c>
      <c r="D79" s="40" t="s">
        <v>288</v>
      </c>
      <c r="E79" s="36" t="s">
        <v>57</v>
      </c>
      <c r="F79" s="37"/>
      <c r="G79" s="42">
        <v>75.83</v>
      </c>
      <c r="H79" s="41">
        <f t="shared" si="2"/>
        <v>75.83</v>
      </c>
      <c r="I79" s="56">
        <f t="shared" si="3"/>
        <v>0</v>
      </c>
      <c r="J79" s="54">
        <f>ROUND(H79*报价汇总表18!$C$8,2)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ROUND(H80*报价汇总表18!$C$8,2)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ROUND(H81*报价汇总表18!$C$8,2)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ROUND(H82*报价汇总表18!$C$8,2)</f>
        <v>0</v>
      </c>
      <c r="K82" s="56"/>
      <c r="L82" s="53"/>
    </row>
    <row r="83" ht="50.1" customHeight="1" spans="1:12">
      <c r="A83" s="38" t="s">
        <v>49</v>
      </c>
      <c r="B83" s="39" t="s">
        <v>300</v>
      </c>
      <c r="C83" s="40" t="s">
        <v>301</v>
      </c>
      <c r="D83" s="40" t="s">
        <v>298</v>
      </c>
      <c r="E83" s="36" t="s">
        <v>299</v>
      </c>
      <c r="F83" s="37"/>
      <c r="G83" s="42">
        <v>629.78</v>
      </c>
      <c r="H83" s="41">
        <f t="shared" si="2"/>
        <v>629.78</v>
      </c>
      <c r="I83" s="56">
        <f t="shared" si="3"/>
        <v>0</v>
      </c>
      <c r="J83" s="54">
        <f>ROUND(H83*报价汇总表18!$C$8,2)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ROUND(H84*报价汇总表18!$C$8,2)</f>
        <v>0</v>
      </c>
      <c r="K84" s="56"/>
      <c r="L84" s="53"/>
    </row>
    <row r="85" ht="30" customHeight="1" spans="1:12">
      <c r="A85" s="38" t="s">
        <v>304</v>
      </c>
      <c r="B85" s="39" t="s">
        <v>305</v>
      </c>
      <c r="C85" s="40" t="s">
        <v>306</v>
      </c>
      <c r="D85" s="40" t="s">
        <v>298</v>
      </c>
      <c r="E85" s="36" t="s">
        <v>299</v>
      </c>
      <c r="F85" s="37"/>
      <c r="G85" s="42">
        <v>400.8</v>
      </c>
      <c r="H85" s="41">
        <f t="shared" si="2"/>
        <v>400.8</v>
      </c>
      <c r="I85" s="56">
        <f t="shared" si="3"/>
        <v>0</v>
      </c>
      <c r="J85" s="54">
        <f>ROUND(H85*报价汇总表18!$C$8,2)</f>
        <v>0</v>
      </c>
      <c r="K85" s="56"/>
      <c r="L85" s="53"/>
    </row>
    <row r="86" ht="30" customHeight="1" spans="1:12">
      <c r="A86" s="38" t="s">
        <v>307</v>
      </c>
      <c r="B86" s="39" t="s">
        <v>308</v>
      </c>
      <c r="C86" s="40" t="s">
        <v>309</v>
      </c>
      <c r="D86" s="40" t="s">
        <v>298</v>
      </c>
      <c r="E86" s="36" t="s">
        <v>299</v>
      </c>
      <c r="F86" s="37"/>
      <c r="G86" s="42">
        <v>433.3</v>
      </c>
      <c r="H86" s="41">
        <f t="shared" si="2"/>
        <v>433.3</v>
      </c>
      <c r="I86" s="56">
        <f t="shared" si="3"/>
        <v>0</v>
      </c>
      <c r="J86" s="54">
        <f>ROUND(H86*报价汇总表18!$C$8,2)</f>
        <v>0</v>
      </c>
      <c r="K86" s="56"/>
      <c r="L86" s="53"/>
    </row>
    <row r="87" ht="30" customHeight="1" spans="1:12">
      <c r="A87" s="38" t="s">
        <v>310</v>
      </c>
      <c r="B87" s="39" t="s">
        <v>311</v>
      </c>
      <c r="C87" s="40" t="s">
        <v>312</v>
      </c>
      <c r="D87" s="40" t="s">
        <v>298</v>
      </c>
      <c r="E87" s="36" t="s">
        <v>299</v>
      </c>
      <c r="F87" s="37"/>
      <c r="G87" s="42">
        <v>466.9</v>
      </c>
      <c r="H87" s="41">
        <f t="shared" si="2"/>
        <v>466.9</v>
      </c>
      <c r="I87" s="56">
        <f t="shared" si="3"/>
        <v>0</v>
      </c>
      <c r="J87" s="54">
        <f>ROUND(H87*报价汇总表18!$C$8,2)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ROUND(H88*报价汇总表18!$C$8,2)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ROUND(H89*报价汇总表18!$C$8,2)</f>
        <v>0</v>
      </c>
      <c r="K89" s="56"/>
      <c r="L89" s="53"/>
    </row>
    <row r="90" ht="50.1" customHeight="1" spans="1:12">
      <c r="A90" s="38" t="s">
        <v>61</v>
      </c>
      <c r="B90" s="39" t="s">
        <v>317</v>
      </c>
      <c r="C90" s="40" t="s">
        <v>318</v>
      </c>
      <c r="D90" s="40" t="s">
        <v>319</v>
      </c>
      <c r="E90" s="36" t="s">
        <v>299</v>
      </c>
      <c r="F90" s="37">
        <v>100</v>
      </c>
      <c r="G90" s="42">
        <v>434.62</v>
      </c>
      <c r="H90" s="41">
        <f t="shared" si="2"/>
        <v>434.62</v>
      </c>
      <c r="I90" s="56">
        <f t="shared" si="3"/>
        <v>43462</v>
      </c>
      <c r="J90" s="57"/>
      <c r="K90" s="56">
        <f>ROUND(F90*J90,0)</f>
        <v>0</v>
      </c>
      <c r="L90" s="53"/>
    </row>
    <row r="91" ht="50.1" customHeight="1" spans="1:12">
      <c r="A91" s="38" t="s">
        <v>66</v>
      </c>
      <c r="B91" s="39" t="s">
        <v>320</v>
      </c>
      <c r="C91" s="40" t="s">
        <v>321</v>
      </c>
      <c r="D91" s="40" t="s">
        <v>322</v>
      </c>
      <c r="E91" s="36" t="s">
        <v>299</v>
      </c>
      <c r="F91" s="37">
        <v>100</v>
      </c>
      <c r="G91" s="42">
        <v>449.34</v>
      </c>
      <c r="H91" s="41">
        <f t="shared" si="2"/>
        <v>449.34</v>
      </c>
      <c r="I91" s="56">
        <f t="shared" si="3"/>
        <v>44934</v>
      </c>
      <c r="J91" s="57"/>
      <c r="K91" s="56">
        <f>ROUND(F91*J91,0)</f>
        <v>0</v>
      </c>
      <c r="L91" s="53"/>
    </row>
    <row r="92" ht="39.95" customHeight="1" spans="1:12">
      <c r="A92" s="38" t="s">
        <v>323</v>
      </c>
      <c r="B92" s="39" t="s">
        <v>324</v>
      </c>
      <c r="C92" s="40" t="s">
        <v>325</v>
      </c>
      <c r="D92" s="40" t="s">
        <v>326</v>
      </c>
      <c r="E92" s="36" t="s">
        <v>57</v>
      </c>
      <c r="F92" s="37"/>
      <c r="G92" s="42">
        <v>399.7</v>
      </c>
      <c r="H92" s="41">
        <f t="shared" si="2"/>
        <v>399.7</v>
      </c>
      <c r="I92" s="56">
        <f t="shared" si="3"/>
        <v>0</v>
      </c>
      <c r="J92" s="54">
        <f>ROUND(H92*报价汇总表18!$C$8,2)</f>
        <v>0</v>
      </c>
      <c r="K92" s="56"/>
      <c r="L92" s="53"/>
    </row>
    <row r="93" ht="39.95" customHeight="1" spans="1:12">
      <c r="A93" s="38" t="s">
        <v>327</v>
      </c>
      <c r="B93" s="39" t="s">
        <v>328</v>
      </c>
      <c r="C93" s="40" t="s">
        <v>329</v>
      </c>
      <c r="D93" s="40" t="s">
        <v>326</v>
      </c>
      <c r="E93" s="36" t="s">
        <v>57</v>
      </c>
      <c r="F93" s="37"/>
      <c r="G93" s="42">
        <v>415.57</v>
      </c>
      <c r="H93" s="41">
        <f t="shared" si="2"/>
        <v>415.57</v>
      </c>
      <c r="I93" s="56">
        <f t="shared" si="3"/>
        <v>0</v>
      </c>
      <c r="J93" s="54">
        <f>ROUND(H93*报价汇总表18!$C$8,2)</f>
        <v>0</v>
      </c>
      <c r="K93" s="56"/>
      <c r="L93" s="53"/>
    </row>
    <row r="94" ht="60" customHeight="1" spans="1:12">
      <c r="A94" s="38" t="s">
        <v>49</v>
      </c>
      <c r="B94" s="39" t="s">
        <v>330</v>
      </c>
      <c r="C94" s="40" t="s">
        <v>331</v>
      </c>
      <c r="D94" s="40" t="s">
        <v>332</v>
      </c>
      <c r="E94" s="36" t="s">
        <v>41</v>
      </c>
      <c r="F94" s="37">
        <v>1000</v>
      </c>
      <c r="G94" s="42">
        <v>7.5</v>
      </c>
      <c r="H94" s="41">
        <f t="shared" si="2"/>
        <v>7.5</v>
      </c>
      <c r="I94" s="56">
        <f t="shared" si="3"/>
        <v>7500</v>
      </c>
      <c r="J94" s="57"/>
      <c r="K94" s="56">
        <f>ROUND(F94*J94,0)</f>
        <v>0</v>
      </c>
      <c r="L94" s="53"/>
    </row>
    <row r="95" ht="60" customHeight="1" spans="1:12">
      <c r="A95" s="38" t="s">
        <v>190</v>
      </c>
      <c r="B95" s="39" t="s">
        <v>333</v>
      </c>
      <c r="C95" s="40" t="s">
        <v>334</v>
      </c>
      <c r="D95" s="40" t="s">
        <v>332</v>
      </c>
      <c r="E95" s="36" t="s">
        <v>41</v>
      </c>
      <c r="F95" s="37">
        <v>1000</v>
      </c>
      <c r="G95" s="42">
        <v>11.42</v>
      </c>
      <c r="H95" s="41">
        <f t="shared" si="2"/>
        <v>11.42</v>
      </c>
      <c r="I95" s="56">
        <f t="shared" si="3"/>
        <v>11420</v>
      </c>
      <c r="J95" s="57"/>
      <c r="K95" s="56">
        <f>ROUND(F95*J95,0)</f>
        <v>0</v>
      </c>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ROUND(H96*报价汇总表18!$C$8,2)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ROUND(H97*报价汇总表18!$C$8,2)</f>
        <v>0</v>
      </c>
      <c r="K97" s="56"/>
      <c r="L97" s="53" t="s">
        <v>340</v>
      </c>
    </row>
    <row r="98" ht="39.95" customHeight="1" spans="1:12">
      <c r="A98" s="38" t="s">
        <v>341</v>
      </c>
      <c r="B98" s="39" t="s">
        <v>311</v>
      </c>
      <c r="C98" s="40" t="s">
        <v>342</v>
      </c>
      <c r="D98" s="40" t="s">
        <v>339</v>
      </c>
      <c r="E98" s="36" t="s">
        <v>88</v>
      </c>
      <c r="F98" s="37"/>
      <c r="G98" s="42">
        <v>60.728490848</v>
      </c>
      <c r="H98" s="41">
        <f t="shared" si="2"/>
        <v>60.73</v>
      </c>
      <c r="I98" s="56">
        <f t="shared" si="3"/>
        <v>0</v>
      </c>
      <c r="J98" s="54">
        <f>ROUND(H98*报价汇总表18!$C$8,2)</f>
        <v>0</v>
      </c>
      <c r="K98" s="56"/>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ROUND(H99*报价汇总表18!$C$8,2)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ROUND(H100*报价汇总表18!$C$8,2)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ROUND(H101*报价汇总表18!$C$8,2)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ROUND(H102*报价汇总表18!$C$8,2)</f>
        <v>0</v>
      </c>
      <c r="K102" s="56"/>
      <c r="L102" s="53"/>
    </row>
    <row r="103" ht="20.1" customHeight="1" spans="1:12">
      <c r="A103" s="38" t="s">
        <v>45</v>
      </c>
      <c r="B103" s="39" t="s">
        <v>355</v>
      </c>
      <c r="C103" s="40" t="s">
        <v>356</v>
      </c>
      <c r="D103" s="40" t="s">
        <v>357</v>
      </c>
      <c r="E103" s="36" t="s">
        <v>57</v>
      </c>
      <c r="F103" s="37"/>
      <c r="G103" s="42">
        <v>22.02</v>
      </c>
      <c r="H103" s="41">
        <f t="shared" si="2"/>
        <v>22.02</v>
      </c>
      <c r="I103" s="56">
        <f t="shared" si="3"/>
        <v>0</v>
      </c>
      <c r="J103" s="54">
        <f>ROUND(H103*报价汇总表18!$C$8,2)</f>
        <v>0</v>
      </c>
      <c r="K103" s="56"/>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ROUND(H104*报价汇总表18!$C$8,2)</f>
        <v>0</v>
      </c>
      <c r="K104" s="56"/>
      <c r="L104" s="53"/>
    </row>
    <row r="105" ht="69.95" customHeight="1" spans="1:12">
      <c r="A105" s="38" t="s">
        <v>61</v>
      </c>
      <c r="B105" s="39" t="s">
        <v>360</v>
      </c>
      <c r="C105" s="40" t="s">
        <v>361</v>
      </c>
      <c r="D105" s="40" t="s">
        <v>362</v>
      </c>
      <c r="E105" s="36" t="s">
        <v>57</v>
      </c>
      <c r="F105" s="37">
        <v>150</v>
      </c>
      <c r="G105" s="42">
        <v>325</v>
      </c>
      <c r="H105" s="41">
        <f t="shared" si="2"/>
        <v>325</v>
      </c>
      <c r="I105" s="56">
        <f t="shared" si="3"/>
        <v>48750</v>
      </c>
      <c r="J105" s="57"/>
      <c r="K105" s="56">
        <f>ROUND(F105*J105,0)</f>
        <v>0</v>
      </c>
      <c r="L105" s="53"/>
    </row>
    <row r="106" ht="69.95" customHeight="1" spans="1:12">
      <c r="A106" s="38" t="s">
        <v>66</v>
      </c>
      <c r="B106" s="39" t="s">
        <v>363</v>
      </c>
      <c r="C106" s="40" t="s">
        <v>364</v>
      </c>
      <c r="D106" s="40" t="s">
        <v>362</v>
      </c>
      <c r="E106" s="36" t="s">
        <v>57</v>
      </c>
      <c r="F106" s="37"/>
      <c r="G106" s="42">
        <v>335</v>
      </c>
      <c r="H106" s="41">
        <f t="shared" si="2"/>
        <v>335</v>
      </c>
      <c r="I106" s="56">
        <f t="shared" si="3"/>
        <v>0</v>
      </c>
      <c r="J106" s="54">
        <f>ROUND(H106*报价汇总表18!$C$8,2)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ROUND(H107*报价汇总表18!$C$8,2)</f>
        <v>0</v>
      </c>
      <c r="K107" s="56"/>
      <c r="L107" s="53"/>
    </row>
    <row r="108" ht="50.1" customHeight="1" spans="1:12">
      <c r="A108" s="38" t="s">
        <v>61</v>
      </c>
      <c r="B108" s="39" t="s">
        <v>367</v>
      </c>
      <c r="C108" s="40" t="s">
        <v>368</v>
      </c>
      <c r="D108" s="40" t="s">
        <v>369</v>
      </c>
      <c r="E108" s="36" t="s">
        <v>57</v>
      </c>
      <c r="F108" s="37">
        <v>150</v>
      </c>
      <c r="G108" s="42">
        <v>236.9599560465</v>
      </c>
      <c r="H108" s="41">
        <f t="shared" si="2"/>
        <v>236.96</v>
      </c>
      <c r="I108" s="56">
        <f t="shared" si="3"/>
        <v>35544</v>
      </c>
      <c r="J108" s="57"/>
      <c r="K108" s="56">
        <f>ROUND(F108*J108,0)</f>
        <v>0</v>
      </c>
      <c r="L108" s="53" t="s">
        <v>117</v>
      </c>
    </row>
    <row r="109" ht="50.1" customHeight="1" spans="1:12">
      <c r="A109" s="38" t="s">
        <v>66</v>
      </c>
      <c r="B109" s="39" t="s">
        <v>370</v>
      </c>
      <c r="C109" s="40" t="s">
        <v>371</v>
      </c>
      <c r="D109" s="40" t="s">
        <v>369</v>
      </c>
      <c r="E109" s="36" t="s">
        <v>57</v>
      </c>
      <c r="F109" s="37">
        <v>150</v>
      </c>
      <c r="G109" s="42">
        <v>236.9577059978</v>
      </c>
      <c r="H109" s="41">
        <f t="shared" si="2"/>
        <v>236.96</v>
      </c>
      <c r="I109" s="56">
        <f t="shared" si="3"/>
        <v>35544</v>
      </c>
      <c r="J109" s="57"/>
      <c r="K109" s="56">
        <f>ROUND(F109*J109,0)</f>
        <v>0</v>
      </c>
      <c r="L109" s="53" t="s">
        <v>113</v>
      </c>
    </row>
    <row r="110" ht="50.1" customHeight="1" spans="1:12">
      <c r="A110" s="38" t="s">
        <v>372</v>
      </c>
      <c r="B110" s="39" t="s">
        <v>373</v>
      </c>
      <c r="C110" s="40" t="s">
        <v>374</v>
      </c>
      <c r="D110" s="40" t="s">
        <v>369</v>
      </c>
      <c r="E110" s="36" t="s">
        <v>57</v>
      </c>
      <c r="F110" s="37"/>
      <c r="G110" s="42">
        <v>236.9630121437</v>
      </c>
      <c r="H110" s="41">
        <f t="shared" si="2"/>
        <v>236.96</v>
      </c>
      <c r="I110" s="56">
        <f t="shared" si="3"/>
        <v>0</v>
      </c>
      <c r="J110" s="54">
        <f>ROUND(H110*报价汇总表18!$C$8,2)</f>
        <v>0</v>
      </c>
      <c r="K110" s="56"/>
      <c r="L110" s="53" t="s">
        <v>375</v>
      </c>
    </row>
    <row r="111" ht="30" customHeight="1" spans="1:12">
      <c r="A111" s="38" t="s">
        <v>376</v>
      </c>
      <c r="B111" s="39" t="s">
        <v>377</v>
      </c>
      <c r="C111" s="40" t="s">
        <v>378</v>
      </c>
      <c r="D111" s="40" t="s">
        <v>379</v>
      </c>
      <c r="E111" s="36" t="s">
        <v>168</v>
      </c>
      <c r="F111" s="37">
        <v>500</v>
      </c>
      <c r="G111" s="42">
        <v>0.26129161</v>
      </c>
      <c r="H111" s="41">
        <f t="shared" si="2"/>
        <v>0.26</v>
      </c>
      <c r="I111" s="56">
        <f t="shared" si="3"/>
        <v>130</v>
      </c>
      <c r="J111" s="57"/>
      <c r="K111" s="56">
        <f>ROUND(F111*J111,0)</f>
        <v>0</v>
      </c>
      <c r="L111" s="53" t="s">
        <v>380</v>
      </c>
    </row>
    <row r="112" ht="50.1" customHeight="1" spans="1:12">
      <c r="A112" s="38" t="s">
        <v>381</v>
      </c>
      <c r="B112" s="39" t="s">
        <v>382</v>
      </c>
      <c r="C112" s="40" t="s">
        <v>383</v>
      </c>
      <c r="D112" s="40" t="s">
        <v>369</v>
      </c>
      <c r="E112" s="36" t="s">
        <v>57</v>
      </c>
      <c r="F112" s="37"/>
      <c r="G112" s="42">
        <v>236.95996491</v>
      </c>
      <c r="H112" s="41">
        <f t="shared" si="2"/>
        <v>236.96</v>
      </c>
      <c r="I112" s="56">
        <f t="shared" si="3"/>
        <v>0</v>
      </c>
      <c r="J112" s="54">
        <f>ROUND(H112*报价汇总表18!$C$8,2)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ROUND(H113*报价汇总表18!$C$8,2)</f>
        <v>0</v>
      </c>
      <c r="K113" s="56"/>
      <c r="L113" s="53"/>
    </row>
    <row r="114" ht="80.1" customHeight="1" spans="1:12">
      <c r="A114" s="38" t="s">
        <v>61</v>
      </c>
      <c r="B114" s="39" t="s">
        <v>387</v>
      </c>
      <c r="C114" s="40" t="s">
        <v>388</v>
      </c>
      <c r="D114" s="40" t="s">
        <v>389</v>
      </c>
      <c r="E114" s="36" t="s">
        <v>57</v>
      </c>
      <c r="F114" s="37"/>
      <c r="G114" s="42">
        <v>315.673403522</v>
      </c>
      <c r="H114" s="41">
        <f t="shared" si="2"/>
        <v>315.67</v>
      </c>
      <c r="I114" s="56">
        <f t="shared" si="3"/>
        <v>0</v>
      </c>
      <c r="J114" s="54">
        <f>ROUND(H114*报价汇总表18!$C$8,2)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ROUND(H115*报价汇总表18!$C$8,2)</f>
        <v>0</v>
      </c>
      <c r="K115" s="56"/>
      <c r="L115" s="53"/>
    </row>
    <row r="116" ht="39.95" customHeight="1" spans="1:12">
      <c r="A116" s="38" t="s">
        <v>61</v>
      </c>
      <c r="B116" s="39" t="s">
        <v>392</v>
      </c>
      <c r="C116" s="40" t="s">
        <v>393</v>
      </c>
      <c r="D116" s="40" t="s">
        <v>394</v>
      </c>
      <c r="E116" s="36" t="s">
        <v>57</v>
      </c>
      <c r="F116" s="37"/>
      <c r="G116" s="42">
        <v>248.1703929333</v>
      </c>
      <c r="H116" s="41">
        <f t="shared" si="2"/>
        <v>248.17</v>
      </c>
      <c r="I116" s="56">
        <f t="shared" si="3"/>
        <v>0</v>
      </c>
      <c r="J116" s="54">
        <f>ROUND(H116*报价汇总表18!$C$8,2)</f>
        <v>0</v>
      </c>
      <c r="K116" s="56"/>
      <c r="L116" s="53" t="s">
        <v>117</v>
      </c>
    </row>
    <row r="117" ht="39.95" customHeight="1" spans="1:12">
      <c r="A117" s="38" t="s">
        <v>66</v>
      </c>
      <c r="B117" s="39" t="s">
        <v>395</v>
      </c>
      <c r="C117" s="40" t="s">
        <v>396</v>
      </c>
      <c r="D117" s="40" t="s">
        <v>394</v>
      </c>
      <c r="E117" s="36" t="s">
        <v>57</v>
      </c>
      <c r="F117" s="37">
        <v>30</v>
      </c>
      <c r="G117" s="42">
        <v>332.888330284</v>
      </c>
      <c r="H117" s="41">
        <f t="shared" si="2"/>
        <v>332.89</v>
      </c>
      <c r="I117" s="56">
        <f t="shared" si="3"/>
        <v>9987</v>
      </c>
      <c r="J117" s="57"/>
      <c r="K117" s="56">
        <f>ROUND(F117*J117,0)</f>
        <v>0</v>
      </c>
      <c r="L117" s="53" t="s">
        <v>117</v>
      </c>
    </row>
    <row r="118" ht="30" customHeight="1" spans="1:12">
      <c r="A118" s="38" t="s">
        <v>372</v>
      </c>
      <c r="B118" s="39" t="s">
        <v>397</v>
      </c>
      <c r="C118" s="40" t="s">
        <v>398</v>
      </c>
      <c r="D118" s="40" t="s">
        <v>399</v>
      </c>
      <c r="E118" s="36" t="s">
        <v>168</v>
      </c>
      <c r="F118" s="37"/>
      <c r="G118" s="42">
        <v>0.9793</v>
      </c>
      <c r="H118" s="41">
        <f t="shared" si="2"/>
        <v>0.98</v>
      </c>
      <c r="I118" s="56">
        <f t="shared" si="3"/>
        <v>0</v>
      </c>
      <c r="J118" s="54">
        <f>ROUND(H118*报价汇总表18!$C$8,2)</f>
        <v>0</v>
      </c>
      <c r="K118" s="56"/>
      <c r="L118" s="53" t="s">
        <v>400</v>
      </c>
    </row>
    <row r="119" ht="39.95" customHeight="1" spans="1:12">
      <c r="A119" s="38" t="s">
        <v>376</v>
      </c>
      <c r="B119" s="39" t="s">
        <v>401</v>
      </c>
      <c r="C119" s="40" t="s">
        <v>402</v>
      </c>
      <c r="D119" s="40" t="s">
        <v>394</v>
      </c>
      <c r="E119" s="36" t="s">
        <v>57</v>
      </c>
      <c r="F119" s="37"/>
      <c r="G119" s="42">
        <v>248.168324267</v>
      </c>
      <c r="H119" s="41">
        <f t="shared" si="2"/>
        <v>248.17</v>
      </c>
      <c r="I119" s="56">
        <f t="shared" si="3"/>
        <v>0</v>
      </c>
      <c r="J119" s="54">
        <f>ROUND(H119*报价汇总表18!$C$8,2)</f>
        <v>0</v>
      </c>
      <c r="K119" s="56"/>
      <c r="L119" s="53" t="s">
        <v>375</v>
      </c>
    </row>
    <row r="120" ht="39.95" customHeight="1" spans="1:12">
      <c r="A120" s="38" t="s">
        <v>403</v>
      </c>
      <c r="B120" s="39" t="s">
        <v>404</v>
      </c>
      <c r="C120" s="40" t="s">
        <v>405</v>
      </c>
      <c r="D120" s="40" t="s">
        <v>394</v>
      </c>
      <c r="E120" s="36" t="s">
        <v>57</v>
      </c>
      <c r="F120" s="37">
        <v>30</v>
      </c>
      <c r="G120" s="42">
        <v>333.198720892</v>
      </c>
      <c r="H120" s="41">
        <f t="shared" si="2"/>
        <v>333.2</v>
      </c>
      <c r="I120" s="56">
        <f t="shared" si="3"/>
        <v>9996</v>
      </c>
      <c r="J120" s="57"/>
      <c r="K120" s="56">
        <f>ROUND(F120*J120,0)</f>
        <v>0</v>
      </c>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ROUND(H121*报价汇总表18!$C$8,2)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ROUND(H122*报价汇总表18!$C$8,2)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ROUND(H123*报价汇总表18!$C$8,2)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ROUND(H124*报价汇总表18!$C$8,2)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ROUND(H125*报价汇总表18!$C$8,2)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ROUND(H126*报价汇总表18!$C$8,2)</f>
        <v>0</v>
      </c>
      <c r="K126" s="56"/>
      <c r="L126" s="53"/>
    </row>
    <row r="127" ht="69.95" customHeight="1" spans="1:12">
      <c r="A127" s="38" t="s">
        <v>61</v>
      </c>
      <c r="B127" s="39" t="s">
        <v>427</v>
      </c>
      <c r="C127" s="40" t="s">
        <v>428</v>
      </c>
      <c r="D127" s="40" t="s">
        <v>429</v>
      </c>
      <c r="E127" s="36" t="s">
        <v>57</v>
      </c>
      <c r="F127" s="37"/>
      <c r="G127" s="42">
        <v>325</v>
      </c>
      <c r="H127" s="41">
        <f t="shared" si="2"/>
        <v>325</v>
      </c>
      <c r="I127" s="56">
        <f t="shared" si="3"/>
        <v>0</v>
      </c>
      <c r="J127" s="54">
        <f>ROUND(H127*报价汇总表18!$C$8,2)</f>
        <v>0</v>
      </c>
      <c r="K127" s="56"/>
      <c r="L127" s="53"/>
    </row>
    <row r="128" ht="69.95" customHeight="1" spans="1:12">
      <c r="A128" s="38" t="s">
        <v>66</v>
      </c>
      <c r="B128" s="39" t="s">
        <v>430</v>
      </c>
      <c r="C128" s="40" t="s">
        <v>431</v>
      </c>
      <c r="D128" s="40" t="s">
        <v>429</v>
      </c>
      <c r="E128" s="36" t="s">
        <v>57</v>
      </c>
      <c r="F128" s="37"/>
      <c r="G128" s="42">
        <v>335</v>
      </c>
      <c r="H128" s="41">
        <f t="shared" si="2"/>
        <v>335</v>
      </c>
      <c r="I128" s="56">
        <f t="shared" si="3"/>
        <v>0</v>
      </c>
      <c r="J128" s="54">
        <f>ROUND(H128*报价汇总表18!$C$8,2)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ROUND(H129*报价汇总表18!$C$8,2)</f>
        <v>0</v>
      </c>
      <c r="K129" s="56"/>
      <c r="L129" s="53"/>
    </row>
    <row r="130" ht="69.95" customHeight="1" spans="1:12">
      <c r="A130" s="38" t="s">
        <v>61</v>
      </c>
      <c r="B130" s="39" t="s">
        <v>434</v>
      </c>
      <c r="C130" s="40" t="s">
        <v>435</v>
      </c>
      <c r="D130" s="40" t="s">
        <v>436</v>
      </c>
      <c r="E130" s="36" t="s">
        <v>57</v>
      </c>
      <c r="F130" s="37"/>
      <c r="G130" s="42">
        <v>315.160609442</v>
      </c>
      <c r="H130" s="41">
        <f t="shared" si="2"/>
        <v>315.16</v>
      </c>
      <c r="I130" s="56">
        <f t="shared" si="3"/>
        <v>0</v>
      </c>
      <c r="J130" s="54">
        <f>ROUND(H130*报价汇总表18!$C$8,2)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ROUND(H131*报价汇总表18!$C$8,2)</f>
        <v>0</v>
      </c>
      <c r="K131" s="56"/>
      <c r="L131" s="53"/>
    </row>
    <row r="132" ht="50.1" customHeight="1" spans="1:12">
      <c r="A132" s="38" t="s">
        <v>61</v>
      </c>
      <c r="B132" s="39" t="s">
        <v>440</v>
      </c>
      <c r="C132" s="40" t="s">
        <v>441</v>
      </c>
      <c r="D132" s="40" t="s">
        <v>442</v>
      </c>
      <c r="E132" s="36" t="s">
        <v>57</v>
      </c>
      <c r="F132" s="37"/>
      <c r="G132" s="42">
        <v>239.931448582</v>
      </c>
      <c r="H132" s="41">
        <f t="shared" si="2"/>
        <v>239.93</v>
      </c>
      <c r="I132" s="56">
        <f t="shared" si="3"/>
        <v>0</v>
      </c>
      <c r="J132" s="54">
        <f>ROUND(H132*报价汇总表18!$C$8,2)</f>
        <v>0</v>
      </c>
      <c r="K132" s="56"/>
      <c r="L132" s="53" t="s">
        <v>146</v>
      </c>
    </row>
    <row r="133" ht="50.1" customHeight="1" spans="1:12">
      <c r="A133" s="38" t="s">
        <v>66</v>
      </c>
      <c r="B133" s="39" t="s">
        <v>443</v>
      </c>
      <c r="C133" s="40" t="s">
        <v>444</v>
      </c>
      <c r="D133" s="40" t="s">
        <v>442</v>
      </c>
      <c r="E133" s="36" t="s">
        <v>57</v>
      </c>
      <c r="F133" s="37">
        <v>200</v>
      </c>
      <c r="G133" s="42">
        <v>239.9303801275</v>
      </c>
      <c r="H133" s="41">
        <f t="shared" si="2"/>
        <v>239.93</v>
      </c>
      <c r="I133" s="56">
        <f t="shared" si="3"/>
        <v>47986</v>
      </c>
      <c r="J133" s="57"/>
      <c r="K133" s="56">
        <f>ROUND(F133*J133,0)</f>
        <v>0</v>
      </c>
      <c r="L133" s="53" t="s">
        <v>437</v>
      </c>
    </row>
    <row r="134" ht="50.1" customHeight="1" spans="1:12">
      <c r="A134" s="38" t="s">
        <v>445</v>
      </c>
      <c r="B134" s="39" t="s">
        <v>446</v>
      </c>
      <c r="C134" s="40" t="s">
        <v>447</v>
      </c>
      <c r="D134" s="40" t="s">
        <v>442</v>
      </c>
      <c r="E134" s="36" t="s">
        <v>57</v>
      </c>
      <c r="F134" s="37"/>
      <c r="G134" s="42">
        <v>310.9375635096</v>
      </c>
      <c r="H134" s="41">
        <f t="shared" si="2"/>
        <v>310.94</v>
      </c>
      <c r="I134" s="56">
        <f t="shared" si="3"/>
        <v>0</v>
      </c>
      <c r="J134" s="54">
        <f>ROUND(H134*报价汇总表18!$C$8,2)</f>
        <v>0</v>
      </c>
      <c r="K134" s="56"/>
      <c r="L134" s="53" t="s">
        <v>437</v>
      </c>
    </row>
    <row r="135" ht="69.95" customHeight="1" spans="1:12">
      <c r="A135" s="38" t="s">
        <v>285</v>
      </c>
      <c r="B135" s="39" t="s">
        <v>448</v>
      </c>
      <c r="C135" s="40" t="s">
        <v>449</v>
      </c>
      <c r="D135" s="40" t="s">
        <v>429</v>
      </c>
      <c r="E135" s="36" t="s">
        <v>57</v>
      </c>
      <c r="F135" s="37"/>
      <c r="G135" s="42">
        <v>260.573319678</v>
      </c>
      <c r="H135" s="41">
        <f t="shared" ref="H135:H198" si="4">ROUND(G135,2)</f>
        <v>260.57</v>
      </c>
      <c r="I135" s="56">
        <f t="shared" ref="I135:I198" si="5">ROUND(F135*H135,0)</f>
        <v>0</v>
      </c>
      <c r="J135" s="54">
        <f>ROUND(H135*报价汇总表18!$C$8,2)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ROUND(H136*报价汇总表18!$C$8,2)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ROUND(H137*报价汇总表18!$C$8,2)</f>
        <v>0</v>
      </c>
      <c r="K137" s="56"/>
      <c r="L137" s="53"/>
    </row>
    <row r="138" ht="69.95" customHeight="1" spans="1:12">
      <c r="A138" s="38" t="s">
        <v>61</v>
      </c>
      <c r="B138" s="39" t="s">
        <v>455</v>
      </c>
      <c r="C138" s="40" t="s">
        <v>456</v>
      </c>
      <c r="D138" s="40" t="s">
        <v>457</v>
      </c>
      <c r="E138" s="36" t="s">
        <v>57</v>
      </c>
      <c r="F138" s="37"/>
      <c r="G138" s="42">
        <v>325</v>
      </c>
      <c r="H138" s="41">
        <f t="shared" si="4"/>
        <v>325</v>
      </c>
      <c r="I138" s="56">
        <f t="shared" si="5"/>
        <v>0</v>
      </c>
      <c r="J138" s="54">
        <f>ROUND(H138*报价汇总表18!$C$8,2)</f>
        <v>0</v>
      </c>
      <c r="K138" s="56"/>
      <c r="L138" s="53"/>
    </row>
    <row r="139" ht="69.95" customHeight="1" spans="1:12">
      <c r="A139" s="38" t="s">
        <v>66</v>
      </c>
      <c r="B139" s="39" t="s">
        <v>458</v>
      </c>
      <c r="C139" s="40" t="s">
        <v>459</v>
      </c>
      <c r="D139" s="40" t="s">
        <v>457</v>
      </c>
      <c r="E139" s="36" t="s">
        <v>57</v>
      </c>
      <c r="F139" s="37"/>
      <c r="G139" s="42">
        <v>335</v>
      </c>
      <c r="H139" s="41">
        <f t="shared" si="4"/>
        <v>335</v>
      </c>
      <c r="I139" s="56">
        <f t="shared" si="5"/>
        <v>0</v>
      </c>
      <c r="J139" s="54">
        <f>ROUND(H139*报价汇总表18!$C$8,2)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ROUND(H140*报价汇总表18!$C$8,2)</f>
        <v>0</v>
      </c>
      <c r="K140" s="56"/>
      <c r="L140" s="53"/>
    </row>
    <row r="141" ht="69.95" customHeight="1" spans="1:12">
      <c r="A141" s="38" t="s">
        <v>61</v>
      </c>
      <c r="B141" s="39" t="s">
        <v>462</v>
      </c>
      <c r="C141" s="40" t="s">
        <v>463</v>
      </c>
      <c r="D141" s="40" t="s">
        <v>464</v>
      </c>
      <c r="E141" s="36" t="s">
        <v>57</v>
      </c>
      <c r="F141" s="37"/>
      <c r="G141" s="42">
        <v>249.085434462</v>
      </c>
      <c r="H141" s="41">
        <f t="shared" si="4"/>
        <v>249.09</v>
      </c>
      <c r="I141" s="56">
        <f t="shared" si="5"/>
        <v>0</v>
      </c>
      <c r="J141" s="54">
        <f>ROUND(H141*报价汇总表18!$C$8,2)</f>
        <v>0</v>
      </c>
      <c r="K141" s="56"/>
      <c r="L141" s="53" t="s">
        <v>146</v>
      </c>
    </row>
    <row r="142" ht="69.95" customHeight="1" spans="1:12">
      <c r="A142" s="38" t="s">
        <v>66</v>
      </c>
      <c r="B142" s="39" t="s">
        <v>465</v>
      </c>
      <c r="C142" s="40" t="s">
        <v>466</v>
      </c>
      <c r="D142" s="40" t="s">
        <v>467</v>
      </c>
      <c r="E142" s="36" t="s">
        <v>57</v>
      </c>
      <c r="F142" s="37">
        <v>200</v>
      </c>
      <c r="G142" s="42">
        <v>250.97327107</v>
      </c>
      <c r="H142" s="41">
        <f t="shared" si="4"/>
        <v>250.97</v>
      </c>
      <c r="I142" s="56">
        <f t="shared" si="5"/>
        <v>50194</v>
      </c>
      <c r="J142" s="57"/>
      <c r="K142" s="56">
        <f>ROUND(F142*J142,0)</f>
        <v>0</v>
      </c>
      <c r="L142" s="53" t="s">
        <v>437</v>
      </c>
    </row>
    <row r="143" ht="30" customHeight="1" spans="1:12">
      <c r="A143" s="38" t="s">
        <v>190</v>
      </c>
      <c r="B143" s="39" t="s">
        <v>468</v>
      </c>
      <c r="C143" s="40" t="s">
        <v>469</v>
      </c>
      <c r="D143" s="40" t="s">
        <v>470</v>
      </c>
      <c r="E143" s="36" t="s">
        <v>88</v>
      </c>
      <c r="F143" s="37"/>
      <c r="G143" s="42">
        <v>93.6</v>
      </c>
      <c r="H143" s="41">
        <f t="shared" si="4"/>
        <v>93.6</v>
      </c>
      <c r="I143" s="56">
        <f t="shared" si="5"/>
        <v>0</v>
      </c>
      <c r="J143" s="54">
        <f>ROUND(H143*报价汇总表18!$C$8,2)</f>
        <v>0</v>
      </c>
      <c r="K143" s="56"/>
      <c r="L143" s="53"/>
    </row>
    <row r="144" ht="60" customHeight="1" spans="1:12">
      <c r="A144" s="38" t="s">
        <v>285</v>
      </c>
      <c r="B144" s="39" t="s">
        <v>471</v>
      </c>
      <c r="C144" s="40" t="s">
        <v>472</v>
      </c>
      <c r="D144" s="40" t="s">
        <v>473</v>
      </c>
      <c r="E144" s="36" t="s">
        <v>57</v>
      </c>
      <c r="F144" s="37"/>
      <c r="G144" s="42">
        <v>288.637305558</v>
      </c>
      <c r="H144" s="41">
        <f t="shared" si="4"/>
        <v>288.64</v>
      </c>
      <c r="I144" s="56">
        <f t="shared" si="5"/>
        <v>0</v>
      </c>
      <c r="J144" s="54">
        <f>ROUND(H144*报价汇总表18!$C$8,2)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ROUND(H145*报价汇总表18!$C$8,2)</f>
        <v>0</v>
      </c>
      <c r="K145" s="56"/>
      <c r="L145" s="53"/>
    </row>
    <row r="146" ht="69.95" customHeight="1" spans="1:12">
      <c r="A146" s="38" t="s">
        <v>45</v>
      </c>
      <c r="B146" s="39" t="s">
        <v>477</v>
      </c>
      <c r="C146" s="40" t="s">
        <v>478</v>
      </c>
      <c r="D146" s="40" t="s">
        <v>479</v>
      </c>
      <c r="E146" s="36" t="s">
        <v>88</v>
      </c>
      <c r="F146" s="37"/>
      <c r="G146" s="42">
        <v>48.77</v>
      </c>
      <c r="H146" s="41">
        <f t="shared" si="4"/>
        <v>48.77</v>
      </c>
      <c r="I146" s="56">
        <f t="shared" si="5"/>
        <v>0</v>
      </c>
      <c r="J146" s="54">
        <f>ROUND(H146*报价汇总表18!$C$8,2)</f>
        <v>0</v>
      </c>
      <c r="K146" s="56"/>
      <c r="L146" s="53"/>
    </row>
    <row r="147" ht="69.95" customHeight="1" spans="1:12">
      <c r="A147" s="38" t="s">
        <v>49</v>
      </c>
      <c r="B147" s="39" t="s">
        <v>480</v>
      </c>
      <c r="C147" s="40" t="s">
        <v>481</v>
      </c>
      <c r="D147" s="40" t="s">
        <v>479</v>
      </c>
      <c r="E147" s="36" t="s">
        <v>88</v>
      </c>
      <c r="F147" s="37"/>
      <c r="G147" s="42">
        <v>98.52</v>
      </c>
      <c r="H147" s="41">
        <f t="shared" si="4"/>
        <v>98.52</v>
      </c>
      <c r="I147" s="56">
        <f t="shared" si="5"/>
        <v>0</v>
      </c>
      <c r="J147" s="54">
        <f>ROUND(H147*报价汇总表18!$C$8,2)</f>
        <v>0</v>
      </c>
      <c r="K147" s="56"/>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ROUND(H148*报价汇总表18!$C$8,2)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ROUND(H149*报价汇总表18!$C$8,2)</f>
        <v>0</v>
      </c>
      <c r="K149" s="56"/>
      <c r="L149" s="53"/>
    </row>
    <row r="150" ht="69.95" customHeight="1" spans="1:12">
      <c r="A150" s="38" t="s">
        <v>289</v>
      </c>
      <c r="B150" s="39" t="s">
        <v>486</v>
      </c>
      <c r="C150" s="40" t="s">
        <v>487</v>
      </c>
      <c r="D150" s="40" t="s">
        <v>479</v>
      </c>
      <c r="E150" s="36" t="s">
        <v>88</v>
      </c>
      <c r="F150" s="37"/>
      <c r="G150" s="42">
        <v>65.85</v>
      </c>
      <c r="H150" s="41">
        <f t="shared" si="4"/>
        <v>65.85</v>
      </c>
      <c r="I150" s="56">
        <f t="shared" si="5"/>
        <v>0</v>
      </c>
      <c r="J150" s="54">
        <f>ROUND(H150*报价汇总表18!$C$8,2)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ROUND(H151*报价汇总表18!$C$8,2)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ROUND(H152*报价汇总表18!$C$8,2)</f>
        <v>0</v>
      </c>
      <c r="K152" s="56"/>
      <c r="L152" s="53"/>
    </row>
    <row r="153" ht="69.95" customHeight="1" spans="1:12">
      <c r="A153" s="38" t="s">
        <v>45</v>
      </c>
      <c r="B153" s="39" t="s">
        <v>495</v>
      </c>
      <c r="C153" s="40" t="s">
        <v>496</v>
      </c>
      <c r="D153" s="40" t="s">
        <v>479</v>
      </c>
      <c r="E153" s="36" t="s">
        <v>88</v>
      </c>
      <c r="F153" s="37"/>
      <c r="G153" s="42">
        <v>171.66</v>
      </c>
      <c r="H153" s="41">
        <f t="shared" si="4"/>
        <v>171.66</v>
      </c>
      <c r="I153" s="56">
        <f t="shared" si="5"/>
        <v>0</v>
      </c>
      <c r="J153" s="54">
        <f>ROUND(H153*报价汇总表18!$C$8,2)</f>
        <v>0</v>
      </c>
      <c r="K153" s="56"/>
      <c r="L153" s="53"/>
    </row>
    <row r="154" ht="69.95" customHeight="1" spans="1:12">
      <c r="A154" s="38" t="s">
        <v>49</v>
      </c>
      <c r="B154" s="39" t="s">
        <v>497</v>
      </c>
      <c r="C154" s="40" t="s">
        <v>498</v>
      </c>
      <c r="D154" s="40" t="s">
        <v>479</v>
      </c>
      <c r="E154" s="36" t="s">
        <v>88</v>
      </c>
      <c r="F154" s="37"/>
      <c r="G154" s="42">
        <v>208.96</v>
      </c>
      <c r="H154" s="41">
        <f t="shared" si="4"/>
        <v>208.96</v>
      </c>
      <c r="I154" s="56">
        <f t="shared" si="5"/>
        <v>0</v>
      </c>
      <c r="J154" s="54">
        <f>ROUND(H154*报价汇总表18!$C$8,2)</f>
        <v>0</v>
      </c>
      <c r="K154" s="56"/>
      <c r="L154" s="53"/>
    </row>
    <row r="155" ht="69.95" customHeight="1" spans="1:12">
      <c r="A155" s="38" t="s">
        <v>190</v>
      </c>
      <c r="B155" s="39" t="s">
        <v>499</v>
      </c>
      <c r="C155" s="40" t="s">
        <v>500</v>
      </c>
      <c r="D155" s="40" t="s">
        <v>479</v>
      </c>
      <c r="E155" s="36" t="s">
        <v>88</v>
      </c>
      <c r="F155" s="37"/>
      <c r="G155" s="42">
        <v>230.25</v>
      </c>
      <c r="H155" s="41">
        <f t="shared" si="4"/>
        <v>230.25</v>
      </c>
      <c r="I155" s="56">
        <f t="shared" si="5"/>
        <v>0</v>
      </c>
      <c r="J155" s="54">
        <f>ROUND(H155*报价汇总表18!$C$8,2)</f>
        <v>0</v>
      </c>
      <c r="K155" s="56"/>
      <c r="L155" s="53"/>
    </row>
    <row r="156" ht="69.95" customHeight="1" spans="1:12">
      <c r="A156" s="38" t="s">
        <v>501</v>
      </c>
      <c r="B156" s="39" t="s">
        <v>502</v>
      </c>
      <c r="C156" s="40" t="s">
        <v>503</v>
      </c>
      <c r="D156" s="40" t="s">
        <v>479</v>
      </c>
      <c r="E156" s="36" t="s">
        <v>88</v>
      </c>
      <c r="F156" s="37"/>
      <c r="G156" s="42">
        <v>15.08</v>
      </c>
      <c r="H156" s="41">
        <f t="shared" si="4"/>
        <v>15.08</v>
      </c>
      <c r="I156" s="56">
        <f t="shared" si="5"/>
        <v>0</v>
      </c>
      <c r="J156" s="54">
        <f>ROUND(H156*报价汇总表18!$C$8,2)</f>
        <v>0</v>
      </c>
      <c r="K156" s="56"/>
      <c r="L156" s="53"/>
    </row>
    <row r="157" ht="69.95" customHeight="1" spans="1:12">
      <c r="A157" s="38" t="s">
        <v>504</v>
      </c>
      <c r="B157" s="39" t="s">
        <v>505</v>
      </c>
      <c r="C157" s="40" t="s">
        <v>506</v>
      </c>
      <c r="D157" s="40" t="s">
        <v>479</v>
      </c>
      <c r="E157" s="36" t="s">
        <v>57</v>
      </c>
      <c r="F157" s="37"/>
      <c r="G157" s="42">
        <v>550.25</v>
      </c>
      <c r="H157" s="41">
        <f t="shared" si="4"/>
        <v>550.25</v>
      </c>
      <c r="I157" s="56">
        <f t="shared" si="5"/>
        <v>0</v>
      </c>
      <c r="J157" s="54">
        <f>ROUND(H157*报价汇总表18!$C$8,2)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ROUND(H158*报价汇总表18!$C$8,2)</f>
        <v>0</v>
      </c>
      <c r="K158" s="56"/>
      <c r="L158" s="53"/>
    </row>
    <row r="159" ht="60" customHeight="1" spans="1:12">
      <c r="A159" s="38" t="s">
        <v>45</v>
      </c>
      <c r="B159" s="39" t="s">
        <v>510</v>
      </c>
      <c r="C159" s="40" t="s">
        <v>511</v>
      </c>
      <c r="D159" s="40" t="s">
        <v>512</v>
      </c>
      <c r="E159" s="36" t="s">
        <v>88</v>
      </c>
      <c r="F159" s="37">
        <v>100</v>
      </c>
      <c r="G159" s="42">
        <v>57.79</v>
      </c>
      <c r="H159" s="41">
        <f t="shared" si="4"/>
        <v>57.79</v>
      </c>
      <c r="I159" s="56">
        <f t="shared" si="5"/>
        <v>5779</v>
      </c>
      <c r="J159" s="57"/>
      <c r="K159" s="56">
        <f>ROUND(F159*J159,0)</f>
        <v>0</v>
      </c>
      <c r="L159" s="53"/>
    </row>
    <row r="160" ht="39.95" customHeight="1" spans="1:12">
      <c r="A160" s="38" t="s">
        <v>513</v>
      </c>
      <c r="B160" s="39" t="s">
        <v>514</v>
      </c>
      <c r="C160" s="40" t="s">
        <v>515</v>
      </c>
      <c r="D160" s="40" t="s">
        <v>516</v>
      </c>
      <c r="E160" s="36" t="s">
        <v>57</v>
      </c>
      <c r="F160" s="37"/>
      <c r="G160" s="42">
        <v>457.985380070769</v>
      </c>
      <c r="H160" s="41">
        <f t="shared" si="4"/>
        <v>457.99</v>
      </c>
      <c r="I160" s="56">
        <f t="shared" si="5"/>
        <v>0</v>
      </c>
      <c r="J160" s="54">
        <f>ROUND(H160*报价汇总表18!$C$8,2)</f>
        <v>0</v>
      </c>
      <c r="K160" s="56"/>
      <c r="L160" s="53" t="s">
        <v>517</v>
      </c>
    </row>
    <row r="161" ht="69.95" customHeight="1" spans="1:12">
      <c r="A161" s="38" t="s">
        <v>518</v>
      </c>
      <c r="B161" s="39" t="s">
        <v>519</v>
      </c>
      <c r="C161" s="40" t="s">
        <v>520</v>
      </c>
      <c r="D161" s="40" t="s">
        <v>512</v>
      </c>
      <c r="E161" s="36" t="s">
        <v>88</v>
      </c>
      <c r="F161" s="37"/>
      <c r="G161" s="42">
        <v>40.7</v>
      </c>
      <c r="H161" s="41">
        <f t="shared" si="4"/>
        <v>40.7</v>
      </c>
      <c r="I161" s="56">
        <f t="shared" si="5"/>
        <v>0</v>
      </c>
      <c r="J161" s="54">
        <f>ROUND(H161*报价汇总表18!$C$8,2)</f>
        <v>0</v>
      </c>
      <c r="K161" s="56"/>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ROUND(H162*报价汇总表18!$C$8,2)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ROUND(H163*报价汇总表18!$C$8,2)</f>
        <v>0</v>
      </c>
      <c r="K163" s="56"/>
      <c r="L163" s="53"/>
    </row>
    <row r="164" ht="30" customHeight="1" spans="1:12">
      <c r="A164" s="38" t="s">
        <v>45</v>
      </c>
      <c r="B164" s="39" t="s">
        <v>527</v>
      </c>
      <c r="C164" s="40" t="s">
        <v>528</v>
      </c>
      <c r="D164" s="40" t="s">
        <v>529</v>
      </c>
      <c r="E164" s="36" t="s">
        <v>168</v>
      </c>
      <c r="F164" s="37">
        <v>1000</v>
      </c>
      <c r="G164" s="42">
        <v>1.25299</v>
      </c>
      <c r="H164" s="41">
        <f t="shared" si="4"/>
        <v>1.25</v>
      </c>
      <c r="I164" s="56">
        <f t="shared" si="5"/>
        <v>1250</v>
      </c>
      <c r="J164" s="57"/>
      <c r="K164" s="56">
        <f>ROUND(F164*J164,0)</f>
        <v>0</v>
      </c>
      <c r="L164" s="53" t="s">
        <v>530</v>
      </c>
    </row>
    <row r="165" ht="30" customHeight="1" spans="1:12">
      <c r="A165" s="38" t="s">
        <v>49</v>
      </c>
      <c r="B165" s="39" t="s">
        <v>531</v>
      </c>
      <c r="C165" s="40" t="s">
        <v>532</v>
      </c>
      <c r="D165" s="40" t="s">
        <v>529</v>
      </c>
      <c r="E165" s="36" t="s">
        <v>168</v>
      </c>
      <c r="F165" s="37">
        <v>10757</v>
      </c>
      <c r="G165" s="42">
        <v>1.2493</v>
      </c>
      <c r="H165" s="41">
        <f t="shared" si="4"/>
        <v>1.25</v>
      </c>
      <c r="I165" s="56">
        <f t="shared" si="5"/>
        <v>13446</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ROUND(H166*报价汇总表18!$C$8,2)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ROUND(H167*报价汇总表18!$C$8,2)</f>
        <v>0</v>
      </c>
      <c r="K167" s="56"/>
      <c r="L167" s="53"/>
    </row>
    <row r="168" ht="60" customHeight="1" spans="1:12">
      <c r="A168" s="38" t="s">
        <v>61</v>
      </c>
      <c r="B168" s="39" t="s">
        <v>538</v>
      </c>
      <c r="C168" s="40" t="s">
        <v>539</v>
      </c>
      <c r="D168" s="40" t="s">
        <v>540</v>
      </c>
      <c r="E168" s="36" t="s">
        <v>168</v>
      </c>
      <c r="F168" s="37">
        <v>15215</v>
      </c>
      <c r="G168" s="42">
        <v>9.0493</v>
      </c>
      <c r="H168" s="41">
        <f t="shared" si="4"/>
        <v>9.05</v>
      </c>
      <c r="I168" s="56">
        <f t="shared" si="5"/>
        <v>137696</v>
      </c>
      <c r="J168" s="57"/>
      <c r="K168" s="56">
        <f>ROUND(F168*J168,0)</f>
        <v>0</v>
      </c>
      <c r="L168" s="53" t="s">
        <v>400</v>
      </c>
    </row>
    <row r="169" ht="60" customHeight="1" spans="1:12">
      <c r="A169" s="38" t="s">
        <v>66</v>
      </c>
      <c r="B169" s="39" t="s">
        <v>541</v>
      </c>
      <c r="C169" s="40" t="s">
        <v>542</v>
      </c>
      <c r="D169" s="40" t="s">
        <v>540</v>
      </c>
      <c r="E169" s="36" t="s">
        <v>168</v>
      </c>
      <c r="F169" s="37"/>
      <c r="G169" s="42">
        <v>10.994988031</v>
      </c>
      <c r="H169" s="41">
        <f t="shared" si="4"/>
        <v>10.99</v>
      </c>
      <c r="I169" s="56">
        <f t="shared" si="5"/>
        <v>0</v>
      </c>
      <c r="J169" s="54">
        <f>ROUND(H169*报价汇总表18!$C$8,2)</f>
        <v>0</v>
      </c>
      <c r="K169" s="56"/>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ROUND(H170*报价汇总表18!$C$8,2)</f>
        <v>0</v>
      </c>
      <c r="K170" s="56"/>
      <c r="L170" s="53"/>
    </row>
    <row r="171" ht="60" customHeight="1" spans="1:12">
      <c r="A171" s="38" t="s">
        <v>45</v>
      </c>
      <c r="B171" s="39" t="s">
        <v>546</v>
      </c>
      <c r="C171" s="40" t="s">
        <v>547</v>
      </c>
      <c r="D171" s="40" t="s">
        <v>548</v>
      </c>
      <c r="E171" s="36" t="s">
        <v>41</v>
      </c>
      <c r="F171" s="37"/>
      <c r="G171" s="42">
        <v>8.12</v>
      </c>
      <c r="H171" s="41">
        <f t="shared" si="4"/>
        <v>8.12</v>
      </c>
      <c r="I171" s="56">
        <f t="shared" si="5"/>
        <v>0</v>
      </c>
      <c r="J171" s="54">
        <f>ROUND(H171*报价汇总表18!$C$8,2)</f>
        <v>0</v>
      </c>
      <c r="K171" s="56"/>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ROUND(H172*报价汇总表18!$C$8,2)</f>
        <v>0</v>
      </c>
      <c r="K172" s="56"/>
      <c r="L172" s="53"/>
    </row>
    <row r="173" ht="69.95" customHeight="1" spans="1:12">
      <c r="A173" s="38" t="s">
        <v>190</v>
      </c>
      <c r="B173" s="39" t="s">
        <v>552</v>
      </c>
      <c r="C173" s="40" t="s">
        <v>553</v>
      </c>
      <c r="D173" s="40" t="s">
        <v>554</v>
      </c>
      <c r="E173" s="36" t="s">
        <v>41</v>
      </c>
      <c r="F173" s="37"/>
      <c r="G173" s="42">
        <v>11.27</v>
      </c>
      <c r="H173" s="41">
        <f t="shared" si="4"/>
        <v>11.27</v>
      </c>
      <c r="I173" s="56">
        <f t="shared" si="5"/>
        <v>0</v>
      </c>
      <c r="J173" s="54">
        <f>ROUND(H173*报价汇总表18!$C$8,2)</f>
        <v>0</v>
      </c>
      <c r="K173" s="56"/>
      <c r="L173" s="53"/>
    </row>
    <row r="174" ht="69.95" customHeight="1" spans="1:12">
      <c r="A174" s="38" t="s">
        <v>285</v>
      </c>
      <c r="B174" s="39" t="s">
        <v>555</v>
      </c>
      <c r="C174" s="40" t="s">
        <v>556</v>
      </c>
      <c r="D174" s="40" t="s">
        <v>557</v>
      </c>
      <c r="E174" s="36" t="s">
        <v>41</v>
      </c>
      <c r="F174" s="37">
        <v>6006.4</v>
      </c>
      <c r="G174" s="42">
        <v>25.87</v>
      </c>
      <c r="H174" s="41">
        <f t="shared" si="4"/>
        <v>25.87</v>
      </c>
      <c r="I174" s="56">
        <f t="shared" si="5"/>
        <v>155386</v>
      </c>
      <c r="J174" s="57"/>
      <c r="K174" s="56">
        <f>ROUND(F174*J174,0)</f>
        <v>0</v>
      </c>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ROUND(H175*报价汇总表18!$C$8,2)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ROUND(H176*报价汇总表18!$C$8,2)</f>
        <v>0</v>
      </c>
      <c r="K176" s="56"/>
      <c r="L176" s="53"/>
    </row>
    <row r="177" ht="69.95" customHeight="1" spans="1:12">
      <c r="A177" s="38" t="s">
        <v>61</v>
      </c>
      <c r="B177" s="39" t="s">
        <v>563</v>
      </c>
      <c r="C177" s="40" t="s">
        <v>564</v>
      </c>
      <c r="D177" s="40" t="s">
        <v>560</v>
      </c>
      <c r="E177" s="36" t="s">
        <v>41</v>
      </c>
      <c r="F177" s="37"/>
      <c r="G177" s="42">
        <v>53.67</v>
      </c>
      <c r="H177" s="41">
        <f t="shared" si="4"/>
        <v>53.67</v>
      </c>
      <c r="I177" s="56">
        <f t="shared" si="5"/>
        <v>0</v>
      </c>
      <c r="J177" s="54">
        <f>ROUND(H177*报价汇总表18!$C$8,2)</f>
        <v>0</v>
      </c>
      <c r="K177" s="56"/>
      <c r="L177" s="53"/>
    </row>
    <row r="178" ht="69.95" customHeight="1" spans="1:12">
      <c r="A178" s="38" t="s">
        <v>66</v>
      </c>
      <c r="B178" s="39" t="s">
        <v>565</v>
      </c>
      <c r="C178" s="40" t="s">
        <v>566</v>
      </c>
      <c r="D178" s="40" t="s">
        <v>560</v>
      </c>
      <c r="E178" s="36" t="s">
        <v>41</v>
      </c>
      <c r="F178" s="37"/>
      <c r="G178" s="42">
        <v>58.04</v>
      </c>
      <c r="H178" s="41">
        <f t="shared" si="4"/>
        <v>58.04</v>
      </c>
      <c r="I178" s="56">
        <f t="shared" si="5"/>
        <v>0</v>
      </c>
      <c r="J178" s="54">
        <f>ROUND(H178*报价汇总表18!$C$8,2)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ROUND(H179*报价汇总表18!$C$8,2)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ROUND(H180*报价汇总表18!$C$8,2)</f>
        <v>0</v>
      </c>
      <c r="K180" s="56"/>
      <c r="L180" s="53"/>
    </row>
    <row r="181" ht="50.1" customHeight="1" spans="1:12">
      <c r="A181" s="38" t="s">
        <v>415</v>
      </c>
      <c r="B181" s="39" t="s">
        <v>572</v>
      </c>
      <c r="C181" s="40" t="s">
        <v>573</v>
      </c>
      <c r="D181" s="40" t="s">
        <v>574</v>
      </c>
      <c r="E181" s="36" t="s">
        <v>41</v>
      </c>
      <c r="F181" s="37"/>
      <c r="G181" s="42">
        <v>36.52</v>
      </c>
      <c r="H181" s="41">
        <f t="shared" si="4"/>
        <v>36.52</v>
      </c>
      <c r="I181" s="56">
        <f t="shared" si="5"/>
        <v>0</v>
      </c>
      <c r="J181" s="54">
        <f>ROUND(H181*报价汇总表18!$C$8,2)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ROUND(H182*报价汇总表18!$C$8,2)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ROUND(H183*报价汇总表18!$C$8,2)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ROUND(H184*报价汇总表18!$C$8,2)</f>
        <v>0</v>
      </c>
      <c r="K184" s="56"/>
      <c r="L184" s="53"/>
    </row>
    <row r="185" ht="69.95" customHeight="1" spans="1:12">
      <c r="A185" s="38" t="s">
        <v>61</v>
      </c>
      <c r="B185" s="39" t="s">
        <v>583</v>
      </c>
      <c r="C185" s="40" t="s">
        <v>584</v>
      </c>
      <c r="D185" s="40" t="s">
        <v>585</v>
      </c>
      <c r="E185" s="36" t="s">
        <v>57</v>
      </c>
      <c r="F185" s="37"/>
      <c r="G185" s="42">
        <v>290</v>
      </c>
      <c r="H185" s="41">
        <f t="shared" si="4"/>
        <v>290</v>
      </c>
      <c r="I185" s="56">
        <f t="shared" si="5"/>
        <v>0</v>
      </c>
      <c r="J185" s="54">
        <f>ROUND(H185*报价汇总表18!$C$8,2)</f>
        <v>0</v>
      </c>
      <c r="K185" s="56"/>
      <c r="L185" s="53"/>
    </row>
    <row r="186" ht="69.95" customHeight="1" spans="1:12">
      <c r="A186" s="38" t="s">
        <v>66</v>
      </c>
      <c r="B186" s="39" t="s">
        <v>586</v>
      </c>
      <c r="C186" s="40" t="s">
        <v>587</v>
      </c>
      <c r="D186" s="40" t="s">
        <v>585</v>
      </c>
      <c r="E186" s="36" t="s">
        <v>57</v>
      </c>
      <c r="F186" s="37"/>
      <c r="G186" s="42">
        <v>340</v>
      </c>
      <c r="H186" s="41">
        <f t="shared" si="4"/>
        <v>340</v>
      </c>
      <c r="I186" s="56">
        <f t="shared" si="5"/>
        <v>0</v>
      </c>
      <c r="J186" s="54">
        <f>ROUND(H186*报价汇总表18!$C$8,2)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ROUND(H187*报价汇总表18!$C$8,2)</f>
        <v>0</v>
      </c>
      <c r="K187" s="56"/>
      <c r="L187" s="53"/>
    </row>
    <row r="188" ht="69.95" customHeight="1" spans="1:12">
      <c r="A188" s="38" t="s">
        <v>61</v>
      </c>
      <c r="B188" s="39" t="s">
        <v>590</v>
      </c>
      <c r="C188" s="40" t="s">
        <v>591</v>
      </c>
      <c r="D188" s="40" t="s">
        <v>585</v>
      </c>
      <c r="E188" s="36" t="s">
        <v>57</v>
      </c>
      <c r="F188" s="37"/>
      <c r="G188" s="42">
        <v>320</v>
      </c>
      <c r="H188" s="41">
        <f t="shared" si="4"/>
        <v>320</v>
      </c>
      <c r="I188" s="56">
        <f t="shared" si="5"/>
        <v>0</v>
      </c>
      <c r="J188" s="54">
        <f>ROUND(H188*报价汇总表18!$C$8,2)</f>
        <v>0</v>
      </c>
      <c r="K188" s="56"/>
      <c r="L188" s="53"/>
    </row>
    <row r="189" ht="69.95" customHeight="1" spans="1:12">
      <c r="A189" s="38" t="s">
        <v>66</v>
      </c>
      <c r="B189" s="39" t="s">
        <v>592</v>
      </c>
      <c r="C189" s="40" t="s">
        <v>593</v>
      </c>
      <c r="D189" s="40" t="s">
        <v>585</v>
      </c>
      <c r="E189" s="36" t="s">
        <v>57</v>
      </c>
      <c r="F189" s="37"/>
      <c r="G189" s="42">
        <v>370</v>
      </c>
      <c r="H189" s="41">
        <f t="shared" si="4"/>
        <v>370</v>
      </c>
      <c r="I189" s="56">
        <f t="shared" si="5"/>
        <v>0</v>
      </c>
      <c r="J189" s="54">
        <f>ROUND(H189*报价汇总表18!$C$8,2)</f>
        <v>0</v>
      </c>
      <c r="K189" s="56"/>
      <c r="L189" s="53"/>
    </row>
    <row r="190" ht="69.95" customHeight="1" spans="1:12">
      <c r="A190" s="38" t="s">
        <v>372</v>
      </c>
      <c r="B190" s="39" t="s">
        <v>594</v>
      </c>
      <c r="C190" s="40" t="s">
        <v>595</v>
      </c>
      <c r="D190" s="40" t="s">
        <v>585</v>
      </c>
      <c r="E190" s="36" t="s">
        <v>57</v>
      </c>
      <c r="F190" s="37"/>
      <c r="G190" s="42">
        <v>345</v>
      </c>
      <c r="H190" s="41">
        <f t="shared" si="4"/>
        <v>345</v>
      </c>
      <c r="I190" s="56">
        <f t="shared" si="5"/>
        <v>0</v>
      </c>
      <c r="J190" s="54">
        <f>ROUND(H190*报价汇总表18!$C$8,2)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ROUND(H191*报价汇总表18!$C$8,2)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ROUND(H192*报价汇总表18!$C$8,2)</f>
        <v>0</v>
      </c>
      <c r="K192" s="56"/>
      <c r="L192" s="53"/>
    </row>
    <row r="193" ht="60" customHeight="1" spans="1:12">
      <c r="A193" s="38" t="s">
        <v>61</v>
      </c>
      <c r="B193" s="39" t="s">
        <v>601</v>
      </c>
      <c r="C193" s="40" t="s">
        <v>602</v>
      </c>
      <c r="D193" s="40" t="s">
        <v>603</v>
      </c>
      <c r="E193" s="36" t="s">
        <v>57</v>
      </c>
      <c r="F193" s="37">
        <v>300</v>
      </c>
      <c r="G193" s="42">
        <v>244.5282856275</v>
      </c>
      <c r="H193" s="41">
        <f t="shared" si="4"/>
        <v>244.53</v>
      </c>
      <c r="I193" s="56">
        <f t="shared" si="5"/>
        <v>73359</v>
      </c>
      <c r="J193" s="57"/>
      <c r="K193" s="56">
        <f>ROUND(F193*J193,0)</f>
        <v>0</v>
      </c>
      <c r="L193" s="53" t="s">
        <v>437</v>
      </c>
    </row>
    <row r="194" ht="60" customHeight="1" spans="1:12">
      <c r="A194" s="38" t="s">
        <v>66</v>
      </c>
      <c r="B194" s="39" t="s">
        <v>604</v>
      </c>
      <c r="C194" s="40" t="s">
        <v>605</v>
      </c>
      <c r="D194" s="40" t="s">
        <v>603</v>
      </c>
      <c r="E194" s="36" t="s">
        <v>57</v>
      </c>
      <c r="F194" s="37">
        <v>300</v>
      </c>
      <c r="G194" s="42">
        <v>244.5275089911</v>
      </c>
      <c r="H194" s="41">
        <f t="shared" si="4"/>
        <v>244.53</v>
      </c>
      <c r="I194" s="56">
        <f t="shared" si="5"/>
        <v>73359</v>
      </c>
      <c r="J194" s="57"/>
      <c r="K194" s="56">
        <f>ROUND(F194*J194,0)</f>
        <v>0</v>
      </c>
      <c r="L194" s="53" t="s">
        <v>146</v>
      </c>
    </row>
    <row r="195" ht="60" customHeight="1" spans="1:12">
      <c r="A195" s="38" t="s">
        <v>372</v>
      </c>
      <c r="B195" s="39" t="s">
        <v>606</v>
      </c>
      <c r="C195" s="40" t="s">
        <v>607</v>
      </c>
      <c r="D195" s="40" t="s">
        <v>603</v>
      </c>
      <c r="E195" s="36" t="s">
        <v>57</v>
      </c>
      <c r="F195" s="37"/>
      <c r="G195" s="42">
        <v>244.5274547571</v>
      </c>
      <c r="H195" s="41">
        <f t="shared" si="4"/>
        <v>244.53</v>
      </c>
      <c r="I195" s="56">
        <f t="shared" si="5"/>
        <v>0</v>
      </c>
      <c r="J195" s="54">
        <f>ROUND(H195*报价汇总表18!$C$8,2)</f>
        <v>0</v>
      </c>
      <c r="K195" s="56"/>
      <c r="L195" s="53" t="s">
        <v>608</v>
      </c>
    </row>
    <row r="196" ht="60" customHeight="1" spans="1:12">
      <c r="A196" s="38" t="s">
        <v>376</v>
      </c>
      <c r="B196" s="39" t="s">
        <v>609</v>
      </c>
      <c r="C196" s="40" t="s">
        <v>610</v>
      </c>
      <c r="D196" s="40" t="s">
        <v>603</v>
      </c>
      <c r="E196" s="36" t="s">
        <v>57</v>
      </c>
      <c r="F196" s="37"/>
      <c r="G196" s="42">
        <v>244.5279041852</v>
      </c>
      <c r="H196" s="41">
        <f t="shared" si="4"/>
        <v>244.53</v>
      </c>
      <c r="I196" s="56">
        <f t="shared" si="5"/>
        <v>0</v>
      </c>
      <c r="J196" s="54">
        <f>ROUND(H196*报价汇总表18!$C$8,2)</f>
        <v>0</v>
      </c>
      <c r="K196" s="56"/>
      <c r="L196" s="53" t="s">
        <v>611</v>
      </c>
    </row>
    <row r="197" ht="60" customHeight="1" spans="1:12">
      <c r="A197" s="38" t="s">
        <v>403</v>
      </c>
      <c r="B197" s="39" t="s">
        <v>612</v>
      </c>
      <c r="C197" s="40" t="s">
        <v>613</v>
      </c>
      <c r="D197" s="40" t="s">
        <v>603</v>
      </c>
      <c r="E197" s="36" t="s">
        <v>57</v>
      </c>
      <c r="F197" s="37"/>
      <c r="G197" s="42">
        <v>230.4891592609</v>
      </c>
      <c r="H197" s="41">
        <f t="shared" si="4"/>
        <v>230.49</v>
      </c>
      <c r="I197" s="56">
        <f t="shared" si="5"/>
        <v>0</v>
      </c>
      <c r="J197" s="54">
        <f>ROUND(H197*报价汇总表18!$C$8,2)</f>
        <v>0</v>
      </c>
      <c r="K197" s="56"/>
      <c r="L197" s="53" t="s">
        <v>614</v>
      </c>
    </row>
    <row r="198" ht="60" customHeight="1" spans="1:12">
      <c r="A198" s="38" t="s">
        <v>615</v>
      </c>
      <c r="B198" s="39" t="s">
        <v>616</v>
      </c>
      <c r="C198" s="40" t="s">
        <v>617</v>
      </c>
      <c r="D198" s="40" t="s">
        <v>603</v>
      </c>
      <c r="E198" s="36" t="s">
        <v>57</v>
      </c>
      <c r="F198" s="37"/>
      <c r="G198" s="42">
        <v>230.4894763875</v>
      </c>
      <c r="H198" s="41">
        <f t="shared" si="4"/>
        <v>230.49</v>
      </c>
      <c r="I198" s="56">
        <f t="shared" si="5"/>
        <v>0</v>
      </c>
      <c r="J198" s="54">
        <f>ROUND(H198*报价汇总表18!$C$8,2)</f>
        <v>0</v>
      </c>
      <c r="K198" s="56"/>
      <c r="L198" s="53" t="s">
        <v>437</v>
      </c>
    </row>
    <row r="199" ht="30" customHeight="1" spans="1:12">
      <c r="A199" s="38" t="s">
        <v>618</v>
      </c>
      <c r="B199" s="39" t="s">
        <v>619</v>
      </c>
      <c r="C199" s="40" t="s">
        <v>620</v>
      </c>
      <c r="D199" s="40" t="s">
        <v>621</v>
      </c>
      <c r="E199" s="36" t="s">
        <v>57</v>
      </c>
      <c r="F199" s="37">
        <v>300</v>
      </c>
      <c r="G199" s="42">
        <v>162.683719948</v>
      </c>
      <c r="H199" s="41">
        <f t="shared" ref="H199:H262" si="6">ROUND(G199,2)</f>
        <v>162.68</v>
      </c>
      <c r="I199" s="56">
        <f t="shared" ref="I199:I262" si="7">ROUND(F199*H199,0)</f>
        <v>48804</v>
      </c>
      <c r="J199" s="57"/>
      <c r="K199" s="56">
        <f>ROUND(F199*J199,0)</f>
        <v>0</v>
      </c>
      <c r="L199" s="53" t="s">
        <v>146</v>
      </c>
    </row>
    <row r="200" ht="30" customHeight="1" spans="1:12">
      <c r="A200" s="38" t="s">
        <v>622</v>
      </c>
      <c r="B200" s="39"/>
      <c r="C200" s="40" t="s">
        <v>623</v>
      </c>
      <c r="D200" s="40"/>
      <c r="E200" s="36" t="s">
        <v>57</v>
      </c>
      <c r="F200" s="37"/>
      <c r="G200" s="42">
        <v>162.684652765</v>
      </c>
      <c r="H200" s="41">
        <f t="shared" si="6"/>
        <v>162.68</v>
      </c>
      <c r="I200" s="56">
        <f t="shared" si="7"/>
        <v>0</v>
      </c>
      <c r="J200" s="54">
        <f>ROUND(H200*报价汇总表18!$C$8,2)</f>
        <v>0</v>
      </c>
      <c r="K200" s="56"/>
      <c r="L200" s="53" t="s">
        <v>437</v>
      </c>
    </row>
    <row r="201" ht="69.95" customHeight="1" spans="1:12">
      <c r="A201" s="38" t="s">
        <v>49</v>
      </c>
      <c r="B201" s="39" t="s">
        <v>624</v>
      </c>
      <c r="C201" s="40" t="s">
        <v>625</v>
      </c>
      <c r="D201" s="40" t="s">
        <v>626</v>
      </c>
      <c r="E201" s="36" t="s">
        <v>57</v>
      </c>
      <c r="F201" s="37"/>
      <c r="G201" s="42">
        <v>286.5381459092</v>
      </c>
      <c r="H201" s="41">
        <f t="shared" si="6"/>
        <v>286.54</v>
      </c>
      <c r="I201" s="56">
        <f t="shared" si="7"/>
        <v>0</v>
      </c>
      <c r="J201" s="54">
        <f>ROUND(H201*报价汇总表18!$C$8,2)</f>
        <v>0</v>
      </c>
      <c r="K201" s="56"/>
      <c r="L201" s="53" t="s">
        <v>437</v>
      </c>
    </row>
    <row r="202" ht="69.95" customHeight="1" spans="1:12">
      <c r="A202" s="38" t="s">
        <v>627</v>
      </c>
      <c r="B202" s="39" t="s">
        <v>628</v>
      </c>
      <c r="C202" s="40" t="s">
        <v>629</v>
      </c>
      <c r="D202" s="40" t="s">
        <v>626</v>
      </c>
      <c r="E202" s="36" t="s">
        <v>57</v>
      </c>
      <c r="F202" s="37"/>
      <c r="G202" s="42">
        <v>286.542654368</v>
      </c>
      <c r="H202" s="41">
        <f t="shared" si="6"/>
        <v>286.54</v>
      </c>
      <c r="I202" s="56">
        <f t="shared" si="7"/>
        <v>0</v>
      </c>
      <c r="J202" s="54">
        <f>ROUND(H202*报价汇总表18!$C$8,2)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ROUND(H203*报价汇总表18!$C$8,2)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ROUND(H204*报价汇总表18!$C$8,2)</f>
        <v>0</v>
      </c>
      <c r="K204" s="56"/>
      <c r="L204" s="53"/>
    </row>
    <row r="205" ht="90" customHeight="1" spans="1:12">
      <c r="A205" s="38" t="s">
        <v>61</v>
      </c>
      <c r="B205" s="39" t="s">
        <v>635</v>
      </c>
      <c r="C205" s="40" t="s">
        <v>636</v>
      </c>
      <c r="D205" s="40" t="s">
        <v>637</v>
      </c>
      <c r="E205" s="36" t="s">
        <v>57</v>
      </c>
      <c r="F205" s="37"/>
      <c r="G205" s="42">
        <v>287.16</v>
      </c>
      <c r="H205" s="41">
        <f t="shared" si="6"/>
        <v>287.16</v>
      </c>
      <c r="I205" s="56">
        <f t="shared" si="7"/>
        <v>0</v>
      </c>
      <c r="J205" s="54">
        <f>ROUND(H205*报价汇总表18!$C$8,2)</f>
        <v>0</v>
      </c>
      <c r="K205" s="56"/>
      <c r="L205" s="53"/>
    </row>
    <row r="206" ht="90" customHeight="1" spans="1:12">
      <c r="A206" s="38" t="s">
        <v>66</v>
      </c>
      <c r="B206" s="39" t="s">
        <v>638</v>
      </c>
      <c r="C206" s="40" t="s">
        <v>639</v>
      </c>
      <c r="D206" s="40" t="s">
        <v>637</v>
      </c>
      <c r="E206" s="36" t="s">
        <v>57</v>
      </c>
      <c r="F206" s="37"/>
      <c r="G206" s="42">
        <v>292.57</v>
      </c>
      <c r="H206" s="41">
        <f t="shared" si="6"/>
        <v>292.57</v>
      </c>
      <c r="I206" s="56">
        <f t="shared" si="7"/>
        <v>0</v>
      </c>
      <c r="J206" s="54">
        <f>ROUND(H206*报价汇总表18!$C$8,2)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ROUND(H207*报价汇总表18!$C$8,2)</f>
        <v>0</v>
      </c>
      <c r="K207" s="56"/>
      <c r="L207" s="53"/>
    </row>
    <row r="208" ht="80.1" customHeight="1" spans="1:12">
      <c r="A208" s="38" t="s">
        <v>61</v>
      </c>
      <c r="B208" s="39" t="s">
        <v>642</v>
      </c>
      <c r="C208" s="40" t="s">
        <v>643</v>
      </c>
      <c r="D208" s="40" t="s">
        <v>644</v>
      </c>
      <c r="E208" s="36" t="s">
        <v>57</v>
      </c>
      <c r="F208" s="37"/>
      <c r="G208" s="42">
        <v>253.238431182</v>
      </c>
      <c r="H208" s="41">
        <f t="shared" si="6"/>
        <v>253.24</v>
      </c>
      <c r="I208" s="56">
        <f t="shared" si="7"/>
        <v>0</v>
      </c>
      <c r="J208" s="54">
        <f>ROUND(H208*报价汇总表18!$C$8,2)</f>
        <v>0</v>
      </c>
      <c r="K208" s="56"/>
      <c r="L208" s="53" t="s">
        <v>614</v>
      </c>
    </row>
    <row r="209" ht="80.1" customHeight="1" spans="1:12">
      <c r="A209" s="38" t="s">
        <v>66</v>
      </c>
      <c r="B209" s="39" t="s">
        <v>645</v>
      </c>
      <c r="C209" s="40" t="s">
        <v>646</v>
      </c>
      <c r="D209" s="40" t="s">
        <v>644</v>
      </c>
      <c r="E209" s="36" t="s">
        <v>57</v>
      </c>
      <c r="F209" s="37"/>
      <c r="G209" s="42">
        <v>176.631135798</v>
      </c>
      <c r="H209" s="41">
        <f t="shared" si="6"/>
        <v>176.63</v>
      </c>
      <c r="I209" s="56">
        <f t="shared" si="7"/>
        <v>0</v>
      </c>
      <c r="J209" s="54">
        <f>ROUND(H209*报价汇总表18!$C$8,2)</f>
        <v>0</v>
      </c>
      <c r="K209" s="56"/>
      <c r="L209" s="53" t="s">
        <v>437</v>
      </c>
    </row>
    <row r="210" ht="80.1" customHeight="1" spans="1:12">
      <c r="A210" s="38" t="s">
        <v>647</v>
      </c>
      <c r="B210" s="39" t="s">
        <v>648</v>
      </c>
      <c r="C210" s="40" t="s">
        <v>649</v>
      </c>
      <c r="D210" s="40" t="s">
        <v>644</v>
      </c>
      <c r="E210" s="36" t="s">
        <v>57</v>
      </c>
      <c r="F210" s="37"/>
      <c r="G210" s="42">
        <v>233.496029856</v>
      </c>
      <c r="H210" s="41">
        <f t="shared" si="6"/>
        <v>233.5</v>
      </c>
      <c r="I210" s="56">
        <f t="shared" si="7"/>
        <v>0</v>
      </c>
      <c r="J210" s="54">
        <f>ROUND(H210*报价汇总表18!$C$8,2)</f>
        <v>0</v>
      </c>
      <c r="K210" s="56"/>
      <c r="L210" s="53" t="s">
        <v>650</v>
      </c>
    </row>
    <row r="211" ht="99.95" customHeight="1" spans="1:12">
      <c r="A211" s="38" t="s">
        <v>190</v>
      </c>
      <c r="B211" s="39" t="s">
        <v>651</v>
      </c>
      <c r="C211" s="40" t="s">
        <v>652</v>
      </c>
      <c r="D211" s="40" t="s">
        <v>653</v>
      </c>
      <c r="E211" s="36" t="s">
        <v>57</v>
      </c>
      <c r="F211" s="37"/>
      <c r="G211" s="42">
        <v>172.6</v>
      </c>
      <c r="H211" s="41">
        <f t="shared" si="6"/>
        <v>172.6</v>
      </c>
      <c r="I211" s="56">
        <f t="shared" si="7"/>
        <v>0</v>
      </c>
      <c r="J211" s="54">
        <f>ROUND(H211*报价汇总表18!$C$8,2)</f>
        <v>0</v>
      </c>
      <c r="K211" s="56"/>
      <c r="L211" s="53"/>
    </row>
    <row r="212" ht="30" customHeight="1" spans="1:12">
      <c r="A212" s="38" t="s">
        <v>285</v>
      </c>
      <c r="B212" s="39" t="s">
        <v>654</v>
      </c>
      <c r="C212" s="40" t="s">
        <v>655</v>
      </c>
      <c r="D212" s="40" t="s">
        <v>656</v>
      </c>
      <c r="E212" s="36" t="s">
        <v>57</v>
      </c>
      <c r="F212" s="37"/>
      <c r="G212" s="42">
        <v>82</v>
      </c>
      <c r="H212" s="41">
        <f t="shared" si="6"/>
        <v>82</v>
      </c>
      <c r="I212" s="56">
        <f t="shared" si="7"/>
        <v>0</v>
      </c>
      <c r="J212" s="54">
        <f>ROUND(H212*报价汇总表18!$C$8,2)</f>
        <v>0</v>
      </c>
      <c r="K212" s="56"/>
      <c r="L212" s="53"/>
    </row>
    <row r="213" ht="60" customHeight="1" spans="1:12">
      <c r="A213" s="38" t="s">
        <v>657</v>
      </c>
      <c r="B213" s="39" t="s">
        <v>658</v>
      </c>
      <c r="C213" s="40" t="s">
        <v>659</v>
      </c>
      <c r="D213" s="40" t="s">
        <v>660</v>
      </c>
      <c r="E213" s="36" t="s">
        <v>41</v>
      </c>
      <c r="F213" s="37"/>
      <c r="G213" s="42">
        <v>7.323310316</v>
      </c>
      <c r="H213" s="41">
        <f t="shared" si="6"/>
        <v>7.32</v>
      </c>
      <c r="I213" s="56">
        <f t="shared" si="7"/>
        <v>0</v>
      </c>
      <c r="J213" s="54">
        <f>ROUND(H213*报价汇总表18!$C$8,2)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ROUND(H214*报价汇总表18!$C$8,2)</f>
        <v>0</v>
      </c>
      <c r="K214" s="56"/>
      <c r="L214" s="53"/>
    </row>
    <row r="215" s="5" customFormat="1" ht="60" customHeight="1" spans="1:12">
      <c r="A215" s="38" t="s">
        <v>665</v>
      </c>
      <c r="B215" s="39" t="s">
        <v>666</v>
      </c>
      <c r="C215" s="40" t="s">
        <v>667</v>
      </c>
      <c r="D215" s="40" t="s">
        <v>668</v>
      </c>
      <c r="E215" s="36" t="s">
        <v>41</v>
      </c>
      <c r="F215" s="37"/>
      <c r="G215" s="42">
        <v>10.15</v>
      </c>
      <c r="H215" s="41">
        <f t="shared" si="6"/>
        <v>10.15</v>
      </c>
      <c r="I215" s="56">
        <f t="shared" si="7"/>
        <v>0</v>
      </c>
      <c r="J215" s="54">
        <f>ROUND(H215*报价汇总表18!$C$8,2)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ROUND(H216*报价汇总表18!$C$8,2)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ROUND(H217*报价汇总表18!$C$8,2)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ROUND(H218*报价汇总表18!$C$8,2)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ROUND(H219*报价汇总表18!$C$8,2)</f>
        <v>0</v>
      </c>
      <c r="K219" s="56"/>
      <c r="L219" s="58"/>
    </row>
    <row r="220" ht="90" customHeight="1" spans="1:12">
      <c r="A220" s="38" t="s">
        <v>61</v>
      </c>
      <c r="B220" s="39" t="s">
        <v>681</v>
      </c>
      <c r="C220" s="40" t="s">
        <v>682</v>
      </c>
      <c r="D220" s="40" t="s">
        <v>683</v>
      </c>
      <c r="E220" s="33" t="s">
        <v>57</v>
      </c>
      <c r="F220" s="34"/>
      <c r="G220" s="42">
        <v>268.48</v>
      </c>
      <c r="H220" s="41">
        <f t="shared" si="6"/>
        <v>268.48</v>
      </c>
      <c r="I220" s="56">
        <f t="shared" si="7"/>
        <v>0</v>
      </c>
      <c r="J220" s="54">
        <f>ROUND(H220*报价汇总表18!$C$8,2)</f>
        <v>0</v>
      </c>
      <c r="K220" s="56"/>
      <c r="L220" s="53"/>
    </row>
    <row r="221" ht="90" customHeight="1" spans="1:12">
      <c r="A221" s="38" t="s">
        <v>66</v>
      </c>
      <c r="B221" s="39" t="s">
        <v>684</v>
      </c>
      <c r="C221" s="40" t="s">
        <v>685</v>
      </c>
      <c r="D221" s="40" t="s">
        <v>683</v>
      </c>
      <c r="E221" s="36" t="s">
        <v>57</v>
      </c>
      <c r="F221" s="37"/>
      <c r="G221" s="42">
        <v>295</v>
      </c>
      <c r="H221" s="41">
        <f t="shared" si="6"/>
        <v>295</v>
      </c>
      <c r="I221" s="56">
        <f t="shared" si="7"/>
        <v>0</v>
      </c>
      <c r="J221" s="54">
        <f>ROUND(H221*报价汇总表18!$C$8,2)</f>
        <v>0</v>
      </c>
      <c r="K221" s="56"/>
      <c r="L221" s="53"/>
    </row>
    <row r="222" ht="90" customHeight="1" spans="1:12">
      <c r="A222" s="38" t="s">
        <v>372</v>
      </c>
      <c r="B222" s="39" t="s">
        <v>686</v>
      </c>
      <c r="C222" s="40" t="s">
        <v>687</v>
      </c>
      <c r="D222" s="40" t="s">
        <v>683</v>
      </c>
      <c r="E222" s="36" t="s">
        <v>57</v>
      </c>
      <c r="F222" s="37"/>
      <c r="G222" s="42">
        <v>276.04</v>
      </c>
      <c r="H222" s="41">
        <f t="shared" si="6"/>
        <v>276.04</v>
      </c>
      <c r="I222" s="56">
        <f t="shared" si="7"/>
        <v>0</v>
      </c>
      <c r="J222" s="54">
        <f>ROUND(H222*报价汇总表18!$C$8,2)</f>
        <v>0</v>
      </c>
      <c r="K222" s="56"/>
      <c r="L222" s="53"/>
    </row>
    <row r="223" ht="90" customHeight="1" spans="1:12">
      <c r="A223" s="38" t="s">
        <v>49</v>
      </c>
      <c r="B223" s="39" t="s">
        <v>688</v>
      </c>
      <c r="C223" s="40" t="s">
        <v>689</v>
      </c>
      <c r="D223" s="40" t="s">
        <v>683</v>
      </c>
      <c r="E223" s="36" t="s">
        <v>57</v>
      </c>
      <c r="F223" s="37"/>
      <c r="G223" s="42">
        <v>390.22</v>
      </c>
      <c r="H223" s="41">
        <f t="shared" si="6"/>
        <v>390.22</v>
      </c>
      <c r="I223" s="56">
        <f t="shared" si="7"/>
        <v>0</v>
      </c>
      <c r="J223" s="54">
        <f>ROUND(H223*报价汇总表18!$C$8,2)</f>
        <v>0</v>
      </c>
      <c r="K223" s="56"/>
      <c r="L223" s="53"/>
    </row>
    <row r="224" ht="99.95" customHeight="1" spans="1:12">
      <c r="A224" s="38" t="s">
        <v>190</v>
      </c>
      <c r="B224" s="39" t="s">
        <v>690</v>
      </c>
      <c r="C224" s="40" t="s">
        <v>691</v>
      </c>
      <c r="D224" s="40" t="s">
        <v>692</v>
      </c>
      <c r="E224" s="36" t="s">
        <v>57</v>
      </c>
      <c r="F224" s="37"/>
      <c r="G224" s="42">
        <v>630.47</v>
      </c>
      <c r="H224" s="41">
        <f t="shared" si="6"/>
        <v>630.47</v>
      </c>
      <c r="I224" s="56">
        <f t="shared" si="7"/>
        <v>0</v>
      </c>
      <c r="J224" s="54">
        <f>ROUND(H224*报价汇总表18!$C$8,2)</f>
        <v>0</v>
      </c>
      <c r="K224" s="56"/>
      <c r="L224" s="53"/>
    </row>
    <row r="225" ht="90" customHeight="1" spans="1:12">
      <c r="A225" s="38" t="s">
        <v>285</v>
      </c>
      <c r="B225" s="39" t="s">
        <v>693</v>
      </c>
      <c r="C225" s="40" t="s">
        <v>694</v>
      </c>
      <c r="D225" s="40" t="s">
        <v>695</v>
      </c>
      <c r="E225" s="36" t="s">
        <v>57</v>
      </c>
      <c r="F225" s="37"/>
      <c r="G225" s="42">
        <v>169.38</v>
      </c>
      <c r="H225" s="41">
        <f t="shared" si="6"/>
        <v>169.38</v>
      </c>
      <c r="I225" s="56">
        <f t="shared" si="7"/>
        <v>0</v>
      </c>
      <c r="J225" s="54">
        <f>ROUND(H225*报价汇总表18!$C$8,2)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ROUND(H226*报价汇总表18!$C$8,2)</f>
        <v>0</v>
      </c>
      <c r="K226" s="56"/>
      <c r="L226" s="53"/>
    </row>
    <row r="227" ht="99.95" customHeight="1" spans="1:12">
      <c r="A227" s="38" t="s">
        <v>45</v>
      </c>
      <c r="B227" s="39" t="s">
        <v>699</v>
      </c>
      <c r="C227" s="40" t="s">
        <v>700</v>
      </c>
      <c r="D227" s="40" t="s">
        <v>701</v>
      </c>
      <c r="E227" s="36" t="s">
        <v>57</v>
      </c>
      <c r="F227" s="37">
        <v>800</v>
      </c>
      <c r="G227" s="42">
        <v>196.62204039193</v>
      </c>
      <c r="H227" s="41">
        <f t="shared" si="6"/>
        <v>196.62</v>
      </c>
      <c r="I227" s="56">
        <f t="shared" si="7"/>
        <v>157296</v>
      </c>
      <c r="J227" s="57"/>
      <c r="K227" s="56">
        <f>ROUND(F227*J227,0)</f>
        <v>0</v>
      </c>
      <c r="L227" s="53" t="s">
        <v>437</v>
      </c>
    </row>
    <row r="228" ht="99.95" customHeight="1" spans="1:12">
      <c r="A228" s="38" t="s">
        <v>49</v>
      </c>
      <c r="B228" s="39" t="s">
        <v>702</v>
      </c>
      <c r="C228" s="40" t="s">
        <v>703</v>
      </c>
      <c r="D228" s="40" t="s">
        <v>701</v>
      </c>
      <c r="E228" s="36" t="s">
        <v>57</v>
      </c>
      <c r="F228" s="37"/>
      <c r="G228" s="42">
        <v>202.805889776</v>
      </c>
      <c r="H228" s="41">
        <f t="shared" si="6"/>
        <v>202.81</v>
      </c>
      <c r="I228" s="56">
        <f t="shared" si="7"/>
        <v>0</v>
      </c>
      <c r="J228" s="54">
        <f>ROUND(H228*报价汇总表18!$C$8,2)</f>
        <v>0</v>
      </c>
      <c r="K228" s="56"/>
      <c r="L228" s="53" t="s">
        <v>650</v>
      </c>
    </row>
    <row r="229" ht="99.95" customHeight="1" spans="1:12">
      <c r="A229" s="38" t="s">
        <v>190</v>
      </c>
      <c r="B229" s="39" t="s">
        <v>704</v>
      </c>
      <c r="C229" s="40" t="s">
        <v>705</v>
      </c>
      <c r="D229" s="40" t="s">
        <v>701</v>
      </c>
      <c r="E229" s="36" t="s">
        <v>57</v>
      </c>
      <c r="F229" s="37">
        <v>50</v>
      </c>
      <c r="G229" s="42">
        <v>201.6636635</v>
      </c>
      <c r="H229" s="41">
        <f t="shared" si="6"/>
        <v>201.66</v>
      </c>
      <c r="I229" s="56">
        <f t="shared" si="7"/>
        <v>10083</v>
      </c>
      <c r="J229" s="57"/>
      <c r="K229" s="56">
        <f>ROUND(F229*J229,0)</f>
        <v>0</v>
      </c>
      <c r="L229" s="53" t="s">
        <v>706</v>
      </c>
    </row>
    <row r="230" ht="99.95" customHeight="1" spans="1:12">
      <c r="A230" s="38" t="s">
        <v>285</v>
      </c>
      <c r="B230" s="39" t="s">
        <v>707</v>
      </c>
      <c r="C230" s="40" t="s">
        <v>708</v>
      </c>
      <c r="D230" s="40" t="s">
        <v>701</v>
      </c>
      <c r="E230" s="36" t="s">
        <v>57</v>
      </c>
      <c r="F230" s="37"/>
      <c r="G230" s="42">
        <v>200.053437536</v>
      </c>
      <c r="H230" s="41">
        <f t="shared" si="6"/>
        <v>200.05</v>
      </c>
      <c r="I230" s="56">
        <f t="shared" si="7"/>
        <v>0</v>
      </c>
      <c r="J230" s="54">
        <f>ROUND(H230*报价汇总表18!$C$8,2)</f>
        <v>0</v>
      </c>
      <c r="K230" s="56"/>
      <c r="L230" s="53" t="s">
        <v>709</v>
      </c>
    </row>
    <row r="231" ht="99.95" customHeight="1" spans="1:12">
      <c r="A231" s="38" t="s">
        <v>289</v>
      </c>
      <c r="B231" s="39" t="s">
        <v>710</v>
      </c>
      <c r="C231" s="40" t="s">
        <v>711</v>
      </c>
      <c r="D231" s="40" t="s">
        <v>701</v>
      </c>
      <c r="E231" s="36" t="s">
        <v>57</v>
      </c>
      <c r="F231" s="37"/>
      <c r="G231" s="42">
        <v>196.6199532787</v>
      </c>
      <c r="H231" s="41">
        <f t="shared" si="6"/>
        <v>196.62</v>
      </c>
      <c r="I231" s="56">
        <f t="shared" si="7"/>
        <v>0</v>
      </c>
      <c r="J231" s="54">
        <f>ROUND(H231*报价汇总表18!$C$8,2)</f>
        <v>0</v>
      </c>
      <c r="K231" s="56"/>
      <c r="L231" s="53" t="s">
        <v>146</v>
      </c>
    </row>
    <row r="232" ht="60" customHeight="1" spans="1:12">
      <c r="A232" s="38" t="s">
        <v>712</v>
      </c>
      <c r="B232" s="39" t="s">
        <v>713</v>
      </c>
      <c r="C232" s="40" t="s">
        <v>714</v>
      </c>
      <c r="D232" s="40" t="s">
        <v>715</v>
      </c>
      <c r="E232" s="36" t="s">
        <v>57</v>
      </c>
      <c r="F232" s="37"/>
      <c r="G232" s="42">
        <v>46.1349959746</v>
      </c>
      <c r="H232" s="41">
        <f t="shared" si="6"/>
        <v>46.13</v>
      </c>
      <c r="I232" s="56">
        <f t="shared" si="7"/>
        <v>0</v>
      </c>
      <c r="J232" s="54">
        <f>ROUND(H232*报价汇总表18!$C$8,2)</f>
        <v>0</v>
      </c>
      <c r="K232" s="56"/>
      <c r="L232" s="53" t="s">
        <v>614</v>
      </c>
    </row>
    <row r="233" ht="99.95" customHeight="1" spans="1:12">
      <c r="A233" s="38" t="s">
        <v>716</v>
      </c>
      <c r="B233" s="39" t="s">
        <v>717</v>
      </c>
      <c r="C233" s="40" t="s">
        <v>718</v>
      </c>
      <c r="D233" s="40" t="s">
        <v>701</v>
      </c>
      <c r="E233" s="36" t="s">
        <v>57</v>
      </c>
      <c r="F233" s="37"/>
      <c r="G233" s="42">
        <v>196.621497858</v>
      </c>
      <c r="H233" s="41">
        <f t="shared" si="6"/>
        <v>196.62</v>
      </c>
      <c r="I233" s="56">
        <f t="shared" si="7"/>
        <v>0</v>
      </c>
      <c r="J233" s="54">
        <f>ROUND(H233*报价汇总表18!$C$8,2)</f>
        <v>0</v>
      </c>
      <c r="K233" s="56"/>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ROUND(H234*报价汇总表18!$C$8,2)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ROUND(H235*报价汇总表18!$C$8,2)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ROUND(H236*报价汇总表18!$C$8,2)</f>
        <v>0</v>
      </c>
      <c r="K236" s="56"/>
      <c r="L236" s="53"/>
    </row>
    <row r="237" ht="50.1" customHeight="1" spans="1:12">
      <c r="A237" s="38" t="s">
        <v>61</v>
      </c>
      <c r="B237" s="39" t="s">
        <v>727</v>
      </c>
      <c r="C237" s="40" t="s">
        <v>728</v>
      </c>
      <c r="D237" s="40" t="s">
        <v>729</v>
      </c>
      <c r="E237" s="36" t="s">
        <v>57</v>
      </c>
      <c r="F237" s="37">
        <v>200</v>
      </c>
      <c r="G237" s="42">
        <v>271.950011532</v>
      </c>
      <c r="H237" s="41">
        <f t="shared" si="6"/>
        <v>271.95</v>
      </c>
      <c r="I237" s="56">
        <f t="shared" si="7"/>
        <v>54390</v>
      </c>
      <c r="J237" s="57"/>
      <c r="K237" s="56">
        <f>ROUND(F237*J237,0)</f>
        <v>0</v>
      </c>
      <c r="L237" s="53" t="s">
        <v>730</v>
      </c>
    </row>
    <row r="238" ht="50.1" customHeight="1" spans="1:12">
      <c r="A238" s="38" t="s">
        <v>66</v>
      </c>
      <c r="B238" s="39" t="s">
        <v>731</v>
      </c>
      <c r="C238" s="40" t="s">
        <v>732</v>
      </c>
      <c r="D238" s="40" t="s">
        <v>729</v>
      </c>
      <c r="E238" s="36" t="s">
        <v>57</v>
      </c>
      <c r="F238" s="37"/>
      <c r="G238" s="42">
        <v>314.74417404</v>
      </c>
      <c r="H238" s="41">
        <f t="shared" si="6"/>
        <v>314.74</v>
      </c>
      <c r="I238" s="56">
        <f t="shared" si="7"/>
        <v>0</v>
      </c>
      <c r="J238" s="54">
        <f>ROUND(H238*报价汇总表18!$C$8,2)</f>
        <v>0</v>
      </c>
      <c r="K238" s="56"/>
      <c r="L238" s="53" t="s">
        <v>730</v>
      </c>
    </row>
    <row r="239" ht="50.1" customHeight="1" spans="1:12">
      <c r="A239" s="38" t="s">
        <v>372</v>
      </c>
      <c r="B239" s="39" t="s">
        <v>733</v>
      </c>
      <c r="C239" s="40" t="s">
        <v>734</v>
      </c>
      <c r="D239" s="40" t="s">
        <v>729</v>
      </c>
      <c r="E239" s="36" t="s">
        <v>57</v>
      </c>
      <c r="F239" s="37">
        <v>200</v>
      </c>
      <c r="G239" s="42">
        <v>273.211010496</v>
      </c>
      <c r="H239" s="41">
        <f t="shared" si="6"/>
        <v>273.21</v>
      </c>
      <c r="I239" s="56">
        <f t="shared" si="7"/>
        <v>54642</v>
      </c>
      <c r="J239" s="57"/>
      <c r="K239" s="56">
        <f>ROUND(F239*J239,0)</f>
        <v>0</v>
      </c>
      <c r="L239" s="53" t="s">
        <v>735</v>
      </c>
    </row>
    <row r="240" ht="50.1" customHeight="1" spans="1:12">
      <c r="A240" s="38" t="s">
        <v>376</v>
      </c>
      <c r="B240" s="39" t="s">
        <v>736</v>
      </c>
      <c r="C240" s="40" t="s">
        <v>737</v>
      </c>
      <c r="D240" s="40" t="s">
        <v>729</v>
      </c>
      <c r="E240" s="36" t="s">
        <v>57</v>
      </c>
      <c r="F240" s="37"/>
      <c r="G240" s="42">
        <v>314.735304912</v>
      </c>
      <c r="H240" s="41">
        <f t="shared" si="6"/>
        <v>314.74</v>
      </c>
      <c r="I240" s="56">
        <f t="shared" si="7"/>
        <v>0</v>
      </c>
      <c r="J240" s="54">
        <f>ROUND(H240*报价汇总表18!$C$8,2)</f>
        <v>0</v>
      </c>
      <c r="K240" s="56"/>
      <c r="L240" s="53" t="s">
        <v>735</v>
      </c>
    </row>
    <row r="241" ht="50.1" customHeight="1" spans="1:12">
      <c r="A241" s="38" t="s">
        <v>49</v>
      </c>
      <c r="B241" s="39" t="s">
        <v>738</v>
      </c>
      <c r="C241" s="40" t="s">
        <v>739</v>
      </c>
      <c r="D241" s="40" t="s">
        <v>729</v>
      </c>
      <c r="E241" s="36" t="s">
        <v>57</v>
      </c>
      <c r="F241" s="37"/>
      <c r="G241" s="42">
        <v>678.54</v>
      </c>
      <c r="H241" s="41">
        <f t="shared" si="6"/>
        <v>678.54</v>
      </c>
      <c r="I241" s="56">
        <f t="shared" si="7"/>
        <v>0</v>
      </c>
      <c r="J241" s="54">
        <f>ROUND(H241*报价汇总表18!$C$8,2)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ROUND(H242*报价汇总表18!$C$8,2)</f>
        <v>0</v>
      </c>
      <c r="K242" s="56"/>
      <c r="L242" s="53"/>
    </row>
    <row r="243" ht="60" customHeight="1" spans="1:12">
      <c r="A243" s="38" t="s">
        <v>45</v>
      </c>
      <c r="B243" s="39" t="s">
        <v>743</v>
      </c>
      <c r="C243" s="40" t="s">
        <v>744</v>
      </c>
      <c r="D243" s="40" t="s">
        <v>745</v>
      </c>
      <c r="E243" s="36" t="s">
        <v>57</v>
      </c>
      <c r="F243" s="37">
        <v>400</v>
      </c>
      <c r="G243" s="42">
        <v>412.481554522</v>
      </c>
      <c r="H243" s="41">
        <f t="shared" si="6"/>
        <v>412.48</v>
      </c>
      <c r="I243" s="56">
        <f t="shared" si="7"/>
        <v>164992</v>
      </c>
      <c r="J243" s="57"/>
      <c r="K243" s="56">
        <f>ROUND(F243*J243,0)</f>
        <v>0</v>
      </c>
      <c r="L243" s="53" t="s">
        <v>146</v>
      </c>
    </row>
    <row r="244" ht="60" customHeight="1" spans="1:12">
      <c r="A244" s="38" t="s">
        <v>49</v>
      </c>
      <c r="B244" s="39" t="s">
        <v>746</v>
      </c>
      <c r="C244" s="40" t="s">
        <v>747</v>
      </c>
      <c r="D244" s="40" t="s">
        <v>745</v>
      </c>
      <c r="E244" s="36" t="s">
        <v>57</v>
      </c>
      <c r="F244" s="37"/>
      <c r="G244" s="42">
        <v>470.011554522</v>
      </c>
      <c r="H244" s="41">
        <f t="shared" si="6"/>
        <v>470.01</v>
      </c>
      <c r="I244" s="56">
        <f t="shared" si="7"/>
        <v>0</v>
      </c>
      <c r="J244" s="54">
        <f>ROUND(H244*报价汇总表18!$C$8,2)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ROUND(H245*报价汇总表18!$C$8,2)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ROUND(H246*报价汇总表18!$C$8,2)</f>
        <v>0</v>
      </c>
      <c r="K246" s="56"/>
      <c r="L246" s="53" t="s">
        <v>755</v>
      </c>
    </row>
    <row r="247" ht="60" customHeight="1" spans="1:12">
      <c r="A247" s="38" t="s">
        <v>756</v>
      </c>
      <c r="B247" s="39" t="s">
        <v>757</v>
      </c>
      <c r="C247" s="40" t="s">
        <v>758</v>
      </c>
      <c r="D247" s="40" t="s">
        <v>759</v>
      </c>
      <c r="E247" s="36" t="s">
        <v>57</v>
      </c>
      <c r="F247" s="37"/>
      <c r="G247" s="42">
        <v>472.11447263</v>
      </c>
      <c r="H247" s="41">
        <f t="shared" si="6"/>
        <v>472.11</v>
      </c>
      <c r="I247" s="56">
        <f t="shared" si="7"/>
        <v>0</v>
      </c>
      <c r="J247" s="54">
        <f>ROUND(H247*报价汇总表18!$C$8,2)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ROUND(H248*报价汇总表18!$C$8,2)</f>
        <v>0</v>
      </c>
      <c r="K248" s="56"/>
      <c r="L248" s="53"/>
    </row>
    <row r="249" ht="60" customHeight="1" spans="1:12">
      <c r="A249" s="38" t="s">
        <v>763</v>
      </c>
      <c r="B249" s="39" t="s">
        <v>764</v>
      </c>
      <c r="C249" s="40" t="s">
        <v>765</v>
      </c>
      <c r="D249" s="40" t="s">
        <v>766</v>
      </c>
      <c r="E249" s="36" t="s">
        <v>41</v>
      </c>
      <c r="F249" s="37"/>
      <c r="G249" s="42">
        <v>115.58</v>
      </c>
      <c r="H249" s="41">
        <f t="shared" si="6"/>
        <v>115.58</v>
      </c>
      <c r="I249" s="56">
        <f t="shared" si="7"/>
        <v>0</v>
      </c>
      <c r="J249" s="54">
        <f>ROUND(H249*报价汇总表18!$C$8,2)</f>
        <v>0</v>
      </c>
      <c r="K249" s="56"/>
      <c r="L249" s="53"/>
    </row>
    <row r="250" ht="60" customHeight="1" spans="1:12">
      <c r="A250" s="38" t="s">
        <v>767</v>
      </c>
      <c r="B250" s="39" t="s">
        <v>768</v>
      </c>
      <c r="C250" s="40" t="s">
        <v>769</v>
      </c>
      <c r="D250" s="40" t="s">
        <v>770</v>
      </c>
      <c r="E250" s="36" t="s">
        <v>41</v>
      </c>
      <c r="F250" s="37"/>
      <c r="G250" s="42">
        <v>162.82</v>
      </c>
      <c r="H250" s="41">
        <f t="shared" si="6"/>
        <v>162.82</v>
      </c>
      <c r="I250" s="56">
        <f t="shared" si="7"/>
        <v>0</v>
      </c>
      <c r="J250" s="54">
        <f>ROUND(H250*报价汇总表18!$C$8,2)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ROUND(H251*报价汇总表18!$C$8,2)</f>
        <v>0</v>
      </c>
      <c r="K251" s="56"/>
      <c r="L251" s="53"/>
    </row>
    <row r="252" ht="60" customHeight="1" spans="1:12">
      <c r="A252" s="38" t="s">
        <v>774</v>
      </c>
      <c r="B252" s="39" t="s">
        <v>775</v>
      </c>
      <c r="C252" s="40" t="s">
        <v>776</v>
      </c>
      <c r="D252" s="40" t="s">
        <v>777</v>
      </c>
      <c r="E252" s="36" t="s">
        <v>57</v>
      </c>
      <c r="F252" s="37"/>
      <c r="G252" s="42">
        <v>302.14</v>
      </c>
      <c r="H252" s="41">
        <f t="shared" si="6"/>
        <v>302.14</v>
      </c>
      <c r="I252" s="56">
        <f t="shared" si="7"/>
        <v>0</v>
      </c>
      <c r="J252" s="54">
        <f>ROUND(H252*报价汇总表18!$C$8,2)</f>
        <v>0</v>
      </c>
      <c r="K252" s="56"/>
      <c r="L252" s="53"/>
    </row>
    <row r="253" ht="60" customHeight="1" spans="1:12">
      <c r="A253" s="38" t="s">
        <v>778</v>
      </c>
      <c r="B253" s="39" t="s">
        <v>779</v>
      </c>
      <c r="C253" s="40" t="s">
        <v>780</v>
      </c>
      <c r="D253" s="40" t="s">
        <v>777</v>
      </c>
      <c r="E253" s="36" t="s">
        <v>57</v>
      </c>
      <c r="F253" s="37"/>
      <c r="G253" s="42">
        <v>170.48</v>
      </c>
      <c r="H253" s="41">
        <f t="shared" si="6"/>
        <v>170.48</v>
      </c>
      <c r="I253" s="56">
        <f t="shared" si="7"/>
        <v>0</v>
      </c>
      <c r="J253" s="54">
        <f>ROUND(H253*报价汇总表18!$C$8,2)</f>
        <v>0</v>
      </c>
      <c r="K253" s="56"/>
      <c r="L253" s="53"/>
    </row>
    <row r="254" ht="39.95" customHeight="1" spans="1:12">
      <c r="A254" s="38" t="s">
        <v>781</v>
      </c>
      <c r="B254" s="39" t="s">
        <v>782</v>
      </c>
      <c r="C254" s="40" t="s">
        <v>783</v>
      </c>
      <c r="D254" s="40" t="s">
        <v>279</v>
      </c>
      <c r="E254" s="36" t="s">
        <v>57</v>
      </c>
      <c r="F254" s="37"/>
      <c r="G254" s="42">
        <v>79.38</v>
      </c>
      <c r="H254" s="41">
        <f t="shared" si="6"/>
        <v>79.38</v>
      </c>
      <c r="I254" s="56">
        <f t="shared" si="7"/>
        <v>0</v>
      </c>
      <c r="J254" s="54">
        <f>ROUND(H254*报价汇总表18!$C$8,2)</f>
        <v>0</v>
      </c>
      <c r="K254" s="56"/>
      <c r="L254" s="53"/>
    </row>
    <row r="255" ht="39.95" customHeight="1" spans="1:12">
      <c r="A255" s="38" t="s">
        <v>784</v>
      </c>
      <c r="B255" s="39" t="s">
        <v>785</v>
      </c>
      <c r="C255" s="40" t="s">
        <v>786</v>
      </c>
      <c r="D255" s="40" t="s">
        <v>787</v>
      </c>
      <c r="E255" s="36" t="s">
        <v>57</v>
      </c>
      <c r="F255" s="37"/>
      <c r="G255" s="42">
        <v>225.34</v>
      </c>
      <c r="H255" s="41">
        <f t="shared" si="6"/>
        <v>225.34</v>
      </c>
      <c r="I255" s="56">
        <f t="shared" si="7"/>
        <v>0</v>
      </c>
      <c r="J255" s="54">
        <f>ROUND(H255*报价汇总表18!$C$8,2)</f>
        <v>0</v>
      </c>
      <c r="K255" s="56"/>
      <c r="L255" s="53"/>
    </row>
    <row r="256" ht="69.95" customHeight="1" spans="1:12">
      <c r="A256" s="38" t="s">
        <v>788</v>
      </c>
      <c r="B256" s="39" t="s">
        <v>789</v>
      </c>
      <c r="C256" s="40" t="s">
        <v>790</v>
      </c>
      <c r="D256" s="40" t="s">
        <v>791</v>
      </c>
      <c r="E256" s="36" t="s">
        <v>57</v>
      </c>
      <c r="F256" s="37"/>
      <c r="G256" s="42">
        <v>162.6889793496</v>
      </c>
      <c r="H256" s="41">
        <f t="shared" si="6"/>
        <v>162.69</v>
      </c>
      <c r="I256" s="56">
        <f t="shared" si="7"/>
        <v>0</v>
      </c>
      <c r="J256" s="54">
        <f>ROUND(H256*报价汇总表18!$C$8,2)</f>
        <v>0</v>
      </c>
      <c r="K256" s="56"/>
      <c r="L256" s="53" t="s">
        <v>146</v>
      </c>
    </row>
    <row r="257" ht="69.95" customHeight="1" spans="1:12">
      <c r="A257" s="38" t="s">
        <v>792</v>
      </c>
      <c r="B257" s="39" t="s">
        <v>793</v>
      </c>
      <c r="C257" s="40" t="s">
        <v>794</v>
      </c>
      <c r="D257" s="40" t="s">
        <v>791</v>
      </c>
      <c r="E257" s="36" t="s">
        <v>57</v>
      </c>
      <c r="F257" s="37"/>
      <c r="G257" s="42">
        <v>162.730749491881</v>
      </c>
      <c r="H257" s="41">
        <f t="shared" si="6"/>
        <v>162.73</v>
      </c>
      <c r="I257" s="56">
        <f t="shared" si="7"/>
        <v>0</v>
      </c>
      <c r="J257" s="54">
        <f>ROUND(H257*报价汇总表18!$C$8,2)</f>
        <v>0</v>
      </c>
      <c r="K257" s="56"/>
      <c r="L257" s="53" t="s">
        <v>437</v>
      </c>
    </row>
    <row r="258" ht="30" customHeight="1" spans="1:12">
      <c r="A258" s="38" t="s">
        <v>795</v>
      </c>
      <c r="B258" s="39" t="s">
        <v>796</v>
      </c>
      <c r="C258" s="40" t="s">
        <v>797</v>
      </c>
      <c r="D258" s="40" t="s">
        <v>798</v>
      </c>
      <c r="E258" s="36" t="s">
        <v>88</v>
      </c>
      <c r="F258" s="37"/>
      <c r="G258" s="42">
        <v>102.9</v>
      </c>
      <c r="H258" s="41">
        <f t="shared" si="6"/>
        <v>102.9</v>
      </c>
      <c r="I258" s="56">
        <f t="shared" si="7"/>
        <v>0</v>
      </c>
      <c r="J258" s="54">
        <f>ROUND(H258*报价汇总表18!$C$8,2)</f>
        <v>0</v>
      </c>
      <c r="K258" s="56"/>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ROUND(H259*报价汇总表18!$C$8,2)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ROUND(H260*报价汇总表18!$C$8,2)</f>
        <v>0</v>
      </c>
      <c r="K260" s="56"/>
      <c r="L260" s="53" t="s">
        <v>803</v>
      </c>
    </row>
    <row r="261" ht="30" customHeight="1" spans="1:12">
      <c r="A261" s="38" t="s">
        <v>807</v>
      </c>
      <c r="B261" s="39" t="s">
        <v>808</v>
      </c>
      <c r="C261" s="40" t="s">
        <v>809</v>
      </c>
      <c r="D261" s="40" t="s">
        <v>810</v>
      </c>
      <c r="E261" s="36" t="s">
        <v>57</v>
      </c>
      <c r="F261" s="37"/>
      <c r="G261" s="42">
        <v>14.850640924</v>
      </c>
      <c r="H261" s="41">
        <f t="shared" si="6"/>
        <v>14.85</v>
      </c>
      <c r="I261" s="56">
        <f t="shared" si="7"/>
        <v>0</v>
      </c>
      <c r="J261" s="54">
        <f>ROUND(H261*报价汇总表18!$C$8,2)</f>
        <v>0</v>
      </c>
      <c r="K261" s="56"/>
      <c r="L261" s="53" t="s">
        <v>614</v>
      </c>
    </row>
    <row r="262" ht="30" customHeight="1" spans="1:12">
      <c r="A262" s="38" t="s">
        <v>811</v>
      </c>
      <c r="B262" s="39" t="s">
        <v>812</v>
      </c>
      <c r="C262" s="40" t="s">
        <v>813</v>
      </c>
      <c r="D262" s="40" t="s">
        <v>810</v>
      </c>
      <c r="E262" s="36" t="s">
        <v>57</v>
      </c>
      <c r="F262" s="37"/>
      <c r="G262" s="42">
        <v>14.54718</v>
      </c>
      <c r="H262" s="41">
        <f t="shared" si="6"/>
        <v>14.55</v>
      </c>
      <c r="I262" s="56">
        <f t="shared" si="7"/>
        <v>0</v>
      </c>
      <c r="J262" s="54">
        <f>ROUND(H262*报价汇总表18!$C$8,2)</f>
        <v>0</v>
      </c>
      <c r="K262" s="56"/>
      <c r="L262" s="53" t="s">
        <v>814</v>
      </c>
    </row>
    <row r="263" ht="69.95" customHeight="1" spans="1:12">
      <c r="A263" s="38" t="s">
        <v>815</v>
      </c>
      <c r="B263" s="39" t="s">
        <v>816</v>
      </c>
      <c r="C263" s="40" t="s">
        <v>817</v>
      </c>
      <c r="D263" s="40" t="s">
        <v>810</v>
      </c>
      <c r="E263" s="36" t="s">
        <v>57</v>
      </c>
      <c r="F263" s="37"/>
      <c r="G263" s="42">
        <v>35.5779200000001</v>
      </c>
      <c r="H263" s="41">
        <f>ROUND(G263,2)</f>
        <v>35.58</v>
      </c>
      <c r="I263" s="56">
        <f t="shared" ref="I263" si="8">ROUND(F263*H263,0)</f>
        <v>0</v>
      </c>
      <c r="J263" s="54">
        <f>ROUND(H263*报价汇总表18!$C$8,2)</f>
        <v>0</v>
      </c>
      <c r="K263" s="56"/>
      <c r="L263" s="53" t="s">
        <v>706</v>
      </c>
    </row>
    <row r="264" s="6" customFormat="1" ht="24" customHeight="1" spans="1:12">
      <c r="A264" s="59"/>
      <c r="B264" s="60" t="s">
        <v>818</v>
      </c>
      <c r="C264" s="61"/>
      <c r="D264" s="61"/>
      <c r="E264" s="62"/>
      <c r="F264" s="63"/>
      <c r="G264" s="62"/>
      <c r="H264" s="62"/>
      <c r="I264" s="64">
        <f>SUM(I5:I263)</f>
        <v>3462330</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27 J48 J105 J110 J111 J117 J120 J133 J142 J159 J168 J174 J199 J227 J228 J229 J237 J238 J239 J243 J9:J10 J11:J12 J13:J14 J15:J26 J28:J45 J46:J47 J49:J50 J51:J52 J53:J54 J55:J57 J58:J59 J60:J89 J90:J91 J92:J93 J94:J95 J96:J104 J106:J107 J108:J109 J112:J116 J118:J119 J121:J132 J134:J141 J143:J158 J160:J163 J164:J165 J166:J167 J169:J173 J175:J192 J193:J194 J195:J198 J200:J226 J230:J236 J240:J242 J244: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819</v>
      </c>
      <c r="B2" s="70"/>
      <c r="C2" s="70"/>
      <c r="D2" s="70"/>
      <c r="E2" s="70"/>
    </row>
    <row r="3" ht="39.95" customHeight="1" spans="1:5">
      <c r="A3" s="71" t="s">
        <v>7</v>
      </c>
      <c r="B3" s="72" t="s">
        <v>8</v>
      </c>
      <c r="C3" s="73" t="s">
        <v>9</v>
      </c>
      <c r="D3" s="74" t="s">
        <v>10</v>
      </c>
      <c r="E3" s="75" t="s">
        <v>11</v>
      </c>
    </row>
    <row r="4" ht="39.95" customHeight="1" spans="1:5">
      <c r="A4" s="76">
        <v>1</v>
      </c>
      <c r="B4" s="77" t="s">
        <v>12</v>
      </c>
      <c r="C4" s="78">
        <f>'2-衡阳'!K264</f>
        <v>4361726</v>
      </c>
      <c r="D4" s="78">
        <f>'2-衡阳'!M264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4361726</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64"/>
  <sheetViews>
    <sheetView showZeros="0" topLeftCell="B1" workbookViewId="0">
      <pane ySplit="3" topLeftCell="A4" activePane="bottomLeft" state="frozen"/>
      <selection/>
      <selection pane="bottomLeft" activeCell="L21" sqref="L21"/>
    </sheetView>
  </sheetViews>
  <sheetFormatPr defaultColWidth="9" defaultRowHeight="11.25"/>
  <cols>
    <col min="1" max="1" width="12" style="7" hidden="1" customWidth="1"/>
    <col min="2" max="2" width="10.625" style="8" customWidth="1"/>
    <col min="3" max="3" width="11.625" style="9" customWidth="1"/>
    <col min="4" max="4" width="16.625" style="100" customWidth="1"/>
    <col min="5" max="5" width="5.625" style="11" customWidth="1"/>
    <col min="6" max="6" width="7.625" style="12" customWidth="1"/>
    <col min="7" max="9" width="8.625" style="13" hidden="1" customWidth="1"/>
    <col min="10" max="10" width="8.625" style="15" customWidth="1"/>
    <col min="11" max="11" width="8.625" style="14" customWidth="1"/>
    <col min="12" max="12" width="8.625" style="101" customWidth="1"/>
    <col min="13" max="13" width="8.625" style="16" customWidth="1"/>
    <col min="14" max="14" width="6.625" style="102" customWidth="1"/>
    <col min="15" max="16384" width="9" style="103"/>
  </cols>
  <sheetData>
    <row r="1" s="96" customFormat="1" ht="45" customHeight="1" spans="1:14">
      <c r="A1" s="19"/>
      <c r="B1" s="20" t="s">
        <v>15</v>
      </c>
      <c r="C1" s="20"/>
      <c r="D1" s="20"/>
      <c r="E1" s="20"/>
      <c r="F1" s="21"/>
      <c r="G1" s="20"/>
      <c r="H1" s="20"/>
      <c r="I1" s="20"/>
      <c r="J1" s="43"/>
      <c r="K1" s="20"/>
      <c r="L1" s="20"/>
      <c r="M1" s="44"/>
      <c r="N1" s="20"/>
    </row>
    <row r="2" s="2" customFormat="1" ht="30" customHeight="1" spans="1:14">
      <c r="A2" s="22"/>
      <c r="B2" s="23" t="s">
        <v>820</v>
      </c>
      <c r="C2" s="23"/>
      <c r="D2" s="23"/>
      <c r="E2" s="23"/>
      <c r="F2" s="23"/>
      <c r="G2" s="23"/>
      <c r="H2" s="23"/>
      <c r="I2" s="23"/>
      <c r="J2" s="45"/>
      <c r="K2" s="23"/>
      <c r="L2" s="23"/>
      <c r="M2" s="23"/>
      <c r="N2" s="23"/>
    </row>
    <row r="3" s="3" customFormat="1" ht="99.95" customHeight="1" spans="1:14">
      <c r="A3" s="24" t="s">
        <v>16</v>
      </c>
      <c r="B3" s="25"/>
      <c r="C3" s="26" t="s">
        <v>17</v>
      </c>
      <c r="D3" s="104" t="s">
        <v>18</v>
      </c>
      <c r="E3" s="28" t="s">
        <v>19</v>
      </c>
      <c r="F3" s="29" t="s">
        <v>20</v>
      </c>
      <c r="G3" s="28" t="s">
        <v>821</v>
      </c>
      <c r="H3" s="28" t="s">
        <v>822</v>
      </c>
      <c r="I3" s="28" t="s">
        <v>21</v>
      </c>
      <c r="J3" s="47" t="s">
        <v>22</v>
      </c>
      <c r="K3" s="46" t="s">
        <v>23</v>
      </c>
      <c r="L3" s="107" t="s">
        <v>24</v>
      </c>
      <c r="M3" s="48" t="s">
        <v>25</v>
      </c>
      <c r="N3" s="108" t="s">
        <v>26</v>
      </c>
    </row>
    <row r="4" s="97" customFormat="1" ht="20.1" customHeight="1" spans="1:14">
      <c r="A4" s="30" t="s">
        <v>27</v>
      </c>
      <c r="B4" s="31" t="s">
        <v>28</v>
      </c>
      <c r="C4" s="32" t="s">
        <v>29</v>
      </c>
      <c r="D4" s="32"/>
      <c r="E4" s="33"/>
      <c r="F4" s="34"/>
      <c r="G4" s="35">
        <v>0</v>
      </c>
      <c r="H4" s="35"/>
      <c r="I4" s="35">
        <v>0</v>
      </c>
      <c r="J4" s="90">
        <v>0</v>
      </c>
      <c r="K4" s="50">
        <v>0</v>
      </c>
      <c r="L4" s="109">
        <v>0</v>
      </c>
      <c r="M4" s="52"/>
      <c r="N4" s="110"/>
    </row>
    <row r="5" s="97" customFormat="1" ht="20.1" customHeight="1" spans="1:14">
      <c r="A5" s="30" t="s">
        <v>30</v>
      </c>
      <c r="B5" s="31" t="s">
        <v>31</v>
      </c>
      <c r="C5" s="32" t="s">
        <v>32</v>
      </c>
      <c r="D5" s="32"/>
      <c r="E5" s="105" t="s">
        <v>33</v>
      </c>
      <c r="F5" s="106"/>
      <c r="G5" s="35"/>
      <c r="H5" s="35"/>
      <c r="I5" s="35"/>
      <c r="J5" s="90"/>
      <c r="K5" s="50"/>
      <c r="L5" s="109"/>
      <c r="M5" s="52"/>
      <c r="N5" s="110"/>
    </row>
    <row r="6" s="97" customFormat="1" ht="20.1" customHeight="1" spans="1:14">
      <c r="A6" s="38" t="s">
        <v>34</v>
      </c>
      <c r="B6" s="39" t="s">
        <v>35</v>
      </c>
      <c r="C6" s="40" t="s">
        <v>36</v>
      </c>
      <c r="D6" s="40"/>
      <c r="E6" s="105" t="s">
        <v>33</v>
      </c>
      <c r="F6" s="106"/>
      <c r="G6" s="41"/>
      <c r="H6" s="41"/>
      <c r="I6" s="41"/>
      <c r="J6" s="91"/>
      <c r="K6" s="42"/>
      <c r="L6" s="111"/>
      <c r="M6" s="55"/>
      <c r="N6" s="110"/>
    </row>
    <row r="7" s="97" customFormat="1" ht="30" customHeight="1" spans="1:14">
      <c r="A7" s="38" t="s">
        <v>37</v>
      </c>
      <c r="B7" s="39" t="s">
        <v>38</v>
      </c>
      <c r="C7" s="40" t="s">
        <v>39</v>
      </c>
      <c r="D7" s="40" t="s">
        <v>40</v>
      </c>
      <c r="E7" s="105" t="s">
        <v>41</v>
      </c>
      <c r="F7" s="106">
        <v>400</v>
      </c>
      <c r="G7" s="41">
        <v>23.3</v>
      </c>
      <c r="H7" s="41">
        <v>21.23</v>
      </c>
      <c r="I7" s="42">
        <v>21.23</v>
      </c>
      <c r="J7" s="91">
        <f t="shared" ref="J7:J70" si="0">ROUND(I7,2)</f>
        <v>21.23</v>
      </c>
      <c r="K7" s="56">
        <f t="shared" ref="K7:K70" si="1">ROUND(F7*J7,0)</f>
        <v>8492</v>
      </c>
      <c r="L7" s="112"/>
      <c r="M7" s="56">
        <f t="shared" ref="M7:M69" si="2">ROUND(F7*L7,0)</f>
        <v>0</v>
      </c>
      <c r="N7" s="110"/>
    </row>
    <row r="8" s="97" customFormat="1" ht="20.1" customHeight="1" spans="1:14">
      <c r="A8" s="38" t="s">
        <v>42</v>
      </c>
      <c r="B8" s="39" t="s">
        <v>43</v>
      </c>
      <c r="C8" s="40" t="s">
        <v>44</v>
      </c>
      <c r="D8" s="40"/>
      <c r="E8" s="105" t="s">
        <v>33</v>
      </c>
      <c r="F8" s="106"/>
      <c r="G8" s="41">
        <v>0</v>
      </c>
      <c r="H8" s="41"/>
      <c r="I8" s="42">
        <v>0</v>
      </c>
      <c r="J8" s="91">
        <f t="shared" si="0"/>
        <v>0</v>
      </c>
      <c r="K8" s="56">
        <f t="shared" si="1"/>
        <v>0</v>
      </c>
      <c r="L8" s="111"/>
      <c r="M8" s="56"/>
      <c r="N8" s="110"/>
    </row>
    <row r="9" ht="60" customHeight="1" spans="1:14">
      <c r="A9" s="38" t="s">
        <v>45</v>
      </c>
      <c r="B9" s="39" t="s">
        <v>46</v>
      </c>
      <c r="C9" s="40" t="s">
        <v>47</v>
      </c>
      <c r="D9" s="40" t="s">
        <v>48</v>
      </c>
      <c r="E9" s="105" t="s">
        <v>41</v>
      </c>
      <c r="F9" s="106">
        <v>1500</v>
      </c>
      <c r="G9" s="41">
        <v>2.65</v>
      </c>
      <c r="H9" s="41">
        <v>2.27</v>
      </c>
      <c r="I9" s="42">
        <v>2.27</v>
      </c>
      <c r="J9" s="91">
        <f t="shared" si="0"/>
        <v>2.27</v>
      </c>
      <c r="K9" s="56">
        <f t="shared" si="1"/>
        <v>3405</v>
      </c>
      <c r="L9" s="112"/>
      <c r="M9" s="56">
        <f t="shared" si="2"/>
        <v>0</v>
      </c>
      <c r="N9" s="110"/>
    </row>
    <row r="10" ht="50.1" customHeight="1" spans="1:14">
      <c r="A10" s="38" t="s">
        <v>49</v>
      </c>
      <c r="B10" s="39" t="s">
        <v>50</v>
      </c>
      <c r="C10" s="40" t="s">
        <v>51</v>
      </c>
      <c r="D10" s="40" t="s">
        <v>52</v>
      </c>
      <c r="E10" s="105" t="s">
        <v>41</v>
      </c>
      <c r="F10" s="106">
        <v>1300</v>
      </c>
      <c r="G10" s="41">
        <v>3.56</v>
      </c>
      <c r="H10" s="41">
        <v>3.04</v>
      </c>
      <c r="I10" s="42">
        <v>3.04</v>
      </c>
      <c r="J10" s="91">
        <f t="shared" si="0"/>
        <v>3.04</v>
      </c>
      <c r="K10" s="56">
        <f t="shared" si="1"/>
        <v>3952</v>
      </c>
      <c r="L10" s="112"/>
      <c r="M10" s="56">
        <f t="shared" si="2"/>
        <v>0</v>
      </c>
      <c r="N10" s="110"/>
    </row>
    <row r="11" ht="50.1" customHeight="1" spans="1:14">
      <c r="A11" s="38" t="s">
        <v>53</v>
      </c>
      <c r="B11" s="39" t="s">
        <v>54</v>
      </c>
      <c r="C11" s="40" t="s">
        <v>55</v>
      </c>
      <c r="D11" s="40" t="s">
        <v>56</v>
      </c>
      <c r="E11" s="105" t="s">
        <v>57</v>
      </c>
      <c r="F11" s="106">
        <v>2500</v>
      </c>
      <c r="G11" s="41">
        <v>6.05</v>
      </c>
      <c r="H11" s="41">
        <v>5.38</v>
      </c>
      <c r="I11" s="42">
        <v>5.38</v>
      </c>
      <c r="J11" s="91">
        <f t="shared" si="0"/>
        <v>5.38</v>
      </c>
      <c r="K11" s="56">
        <f t="shared" si="1"/>
        <v>13450</v>
      </c>
      <c r="L11" s="112"/>
      <c r="M11" s="56">
        <f t="shared" si="2"/>
        <v>0</v>
      </c>
      <c r="N11" s="110"/>
    </row>
    <row r="12" ht="20.1" customHeight="1" spans="1:14">
      <c r="A12" s="38" t="s">
        <v>58</v>
      </c>
      <c r="B12" s="39" t="s">
        <v>59</v>
      </c>
      <c r="C12" s="40" t="s">
        <v>60</v>
      </c>
      <c r="D12" s="40"/>
      <c r="E12" s="105" t="s">
        <v>33</v>
      </c>
      <c r="F12" s="106"/>
      <c r="G12" s="41">
        <v>0</v>
      </c>
      <c r="H12" s="41"/>
      <c r="I12" s="42">
        <v>0</v>
      </c>
      <c r="J12" s="91">
        <f t="shared" si="0"/>
        <v>0</v>
      </c>
      <c r="K12" s="56">
        <f t="shared" si="1"/>
        <v>0</v>
      </c>
      <c r="L12" s="111"/>
      <c r="M12" s="56"/>
      <c r="N12" s="110"/>
    </row>
    <row r="13" ht="39.95" customHeight="1" spans="1:14">
      <c r="A13" s="38" t="s">
        <v>61</v>
      </c>
      <c r="B13" s="39" t="s">
        <v>62</v>
      </c>
      <c r="C13" s="40" t="s">
        <v>63</v>
      </c>
      <c r="D13" s="40" t="s">
        <v>64</v>
      </c>
      <c r="E13" s="105" t="s">
        <v>65</v>
      </c>
      <c r="F13" s="106">
        <v>50</v>
      </c>
      <c r="G13" s="41">
        <v>40.23</v>
      </c>
      <c r="H13" s="41">
        <v>34.63</v>
      </c>
      <c r="I13" s="42">
        <v>34.63</v>
      </c>
      <c r="J13" s="91">
        <f t="shared" si="0"/>
        <v>34.63</v>
      </c>
      <c r="K13" s="56">
        <f t="shared" si="1"/>
        <v>1732</v>
      </c>
      <c r="L13" s="112"/>
      <c r="M13" s="56">
        <f t="shared" si="2"/>
        <v>0</v>
      </c>
      <c r="N13" s="110"/>
    </row>
    <row r="14" ht="30" customHeight="1" spans="1:14">
      <c r="A14" s="38" t="s">
        <v>66</v>
      </c>
      <c r="B14" s="39" t="s">
        <v>67</v>
      </c>
      <c r="C14" s="40" t="s">
        <v>68</v>
      </c>
      <c r="D14" s="40" t="s">
        <v>64</v>
      </c>
      <c r="E14" s="105" t="s">
        <v>41</v>
      </c>
      <c r="F14" s="106">
        <v>100</v>
      </c>
      <c r="G14" s="41">
        <v>0.85</v>
      </c>
      <c r="H14" s="41">
        <v>0.72</v>
      </c>
      <c r="I14" s="42">
        <v>0.72</v>
      </c>
      <c r="J14" s="91">
        <f t="shared" si="0"/>
        <v>0.72</v>
      </c>
      <c r="K14" s="56">
        <f t="shared" si="1"/>
        <v>72</v>
      </c>
      <c r="L14" s="112"/>
      <c r="M14" s="56">
        <f t="shared" si="2"/>
        <v>0</v>
      </c>
      <c r="N14" s="110"/>
    </row>
    <row r="15" ht="30" customHeight="1" spans="1:14">
      <c r="A15" s="38" t="s">
        <v>69</v>
      </c>
      <c r="B15" s="39" t="s">
        <v>70</v>
      </c>
      <c r="C15" s="40" t="s">
        <v>71</v>
      </c>
      <c r="D15" s="40"/>
      <c r="E15" s="105" t="s">
        <v>33</v>
      </c>
      <c r="F15" s="106"/>
      <c r="G15" s="41">
        <v>0</v>
      </c>
      <c r="H15" s="41"/>
      <c r="I15" s="42">
        <v>0</v>
      </c>
      <c r="J15" s="91">
        <f t="shared" si="0"/>
        <v>0</v>
      </c>
      <c r="K15" s="56">
        <f t="shared" si="1"/>
        <v>0</v>
      </c>
      <c r="L15" s="111"/>
      <c r="M15" s="56"/>
      <c r="N15" s="110"/>
    </row>
    <row r="16" ht="20.1" customHeight="1" spans="1:14">
      <c r="A16" s="38" t="s">
        <v>72</v>
      </c>
      <c r="B16" s="39" t="s">
        <v>73</v>
      </c>
      <c r="C16" s="40" t="s">
        <v>74</v>
      </c>
      <c r="D16" s="40"/>
      <c r="E16" s="105" t="s">
        <v>33</v>
      </c>
      <c r="F16" s="106"/>
      <c r="G16" s="41">
        <v>0</v>
      </c>
      <c r="H16" s="41"/>
      <c r="I16" s="42">
        <v>0</v>
      </c>
      <c r="J16" s="91">
        <f t="shared" si="0"/>
        <v>0</v>
      </c>
      <c r="K16" s="56">
        <f t="shared" si="1"/>
        <v>0</v>
      </c>
      <c r="L16" s="111"/>
      <c r="M16" s="56"/>
      <c r="N16" s="110"/>
    </row>
    <row r="17" ht="39.95" customHeight="1" spans="1:14">
      <c r="A17" s="38" t="s">
        <v>45</v>
      </c>
      <c r="B17" s="39" t="s">
        <v>75</v>
      </c>
      <c r="C17" s="40" t="s">
        <v>76</v>
      </c>
      <c r="D17" s="40" t="s">
        <v>77</v>
      </c>
      <c r="E17" s="105" t="s">
        <v>41</v>
      </c>
      <c r="F17" s="106">
        <v>300</v>
      </c>
      <c r="G17" s="41">
        <v>24.73</v>
      </c>
      <c r="H17" s="41">
        <v>23.45</v>
      </c>
      <c r="I17" s="42">
        <v>23.45</v>
      </c>
      <c r="J17" s="91">
        <f t="shared" si="0"/>
        <v>23.45</v>
      </c>
      <c r="K17" s="56">
        <f t="shared" si="1"/>
        <v>7035</v>
      </c>
      <c r="L17" s="112"/>
      <c r="M17" s="56">
        <f t="shared" si="2"/>
        <v>0</v>
      </c>
      <c r="N17" s="110"/>
    </row>
    <row r="18" ht="39.95" customHeight="1" spans="1:14">
      <c r="A18" s="38" t="s">
        <v>49</v>
      </c>
      <c r="B18" s="39" t="s">
        <v>78</v>
      </c>
      <c r="C18" s="40" t="s">
        <v>79</v>
      </c>
      <c r="D18" s="40" t="s">
        <v>77</v>
      </c>
      <c r="E18" s="105" t="s">
        <v>41</v>
      </c>
      <c r="F18" s="106"/>
      <c r="G18" s="41">
        <v>10.73</v>
      </c>
      <c r="H18" s="41">
        <v>10.18</v>
      </c>
      <c r="I18" s="42">
        <v>10.18</v>
      </c>
      <c r="J18" s="91">
        <f t="shared" si="0"/>
        <v>10.18</v>
      </c>
      <c r="K18" s="56">
        <f t="shared" si="1"/>
        <v>0</v>
      </c>
      <c r="L18" s="111">
        <f>ROUND(J18*报价汇总表2!$C$8,2)</f>
        <v>0</v>
      </c>
      <c r="M18" s="56"/>
      <c r="N18" s="110"/>
    </row>
    <row r="19" ht="30" customHeight="1" spans="1:14">
      <c r="A19" s="38" t="s">
        <v>80</v>
      </c>
      <c r="B19" s="39" t="s">
        <v>81</v>
      </c>
      <c r="C19" s="40" t="s">
        <v>82</v>
      </c>
      <c r="D19" s="40" t="s">
        <v>83</v>
      </c>
      <c r="E19" s="105" t="s">
        <v>41</v>
      </c>
      <c r="F19" s="106">
        <v>150</v>
      </c>
      <c r="G19" s="41">
        <v>13.48</v>
      </c>
      <c r="H19" s="41">
        <v>12.38</v>
      </c>
      <c r="I19" s="42">
        <v>12.38</v>
      </c>
      <c r="J19" s="91">
        <f t="shared" si="0"/>
        <v>12.38</v>
      </c>
      <c r="K19" s="56">
        <f t="shared" si="1"/>
        <v>1857</v>
      </c>
      <c r="L19" s="112"/>
      <c r="M19" s="56">
        <f t="shared" si="2"/>
        <v>0</v>
      </c>
      <c r="N19" s="110"/>
    </row>
    <row r="20" ht="20.1" customHeight="1" spans="1:14">
      <c r="A20" s="38" t="s">
        <v>84</v>
      </c>
      <c r="B20" s="39" t="s">
        <v>85</v>
      </c>
      <c r="C20" s="40" t="s">
        <v>86</v>
      </c>
      <c r="D20" s="40" t="s">
        <v>87</v>
      </c>
      <c r="E20" s="105" t="s">
        <v>88</v>
      </c>
      <c r="F20" s="106"/>
      <c r="G20" s="41">
        <v>6.63</v>
      </c>
      <c r="H20" s="41">
        <v>5.69</v>
      </c>
      <c r="I20" s="42">
        <v>5.69</v>
      </c>
      <c r="J20" s="91">
        <f t="shared" si="0"/>
        <v>5.69</v>
      </c>
      <c r="K20" s="56">
        <f t="shared" si="1"/>
        <v>0</v>
      </c>
      <c r="L20" s="111">
        <f>ROUND(J20*报价汇总表2!$C$8,2)</f>
        <v>0</v>
      </c>
      <c r="M20" s="56"/>
      <c r="N20" s="110"/>
    </row>
    <row r="21" ht="60" customHeight="1" spans="1:14">
      <c r="A21" s="38" t="s">
        <v>89</v>
      </c>
      <c r="B21" s="39" t="s">
        <v>90</v>
      </c>
      <c r="C21" s="40" t="s">
        <v>91</v>
      </c>
      <c r="D21" s="40" t="s">
        <v>92</v>
      </c>
      <c r="E21" s="105" t="s">
        <v>57</v>
      </c>
      <c r="F21" s="106">
        <v>20</v>
      </c>
      <c r="G21" s="41">
        <v>467.46</v>
      </c>
      <c r="H21" s="41">
        <v>410</v>
      </c>
      <c r="I21" s="42">
        <v>410</v>
      </c>
      <c r="J21" s="91">
        <f t="shared" si="0"/>
        <v>410</v>
      </c>
      <c r="K21" s="56">
        <f t="shared" si="1"/>
        <v>8200</v>
      </c>
      <c r="L21" s="112"/>
      <c r="M21" s="56">
        <f t="shared" si="2"/>
        <v>0</v>
      </c>
      <c r="N21" s="110"/>
    </row>
    <row r="22" ht="39.95" customHeight="1" spans="1:14">
      <c r="A22" s="38" t="s">
        <v>93</v>
      </c>
      <c r="B22" s="39" t="s">
        <v>94</v>
      </c>
      <c r="C22" s="40" t="s">
        <v>95</v>
      </c>
      <c r="D22" s="40" t="s">
        <v>96</v>
      </c>
      <c r="E22" s="105" t="s">
        <v>57</v>
      </c>
      <c r="F22" s="106">
        <v>16</v>
      </c>
      <c r="G22" s="41">
        <v>670.58</v>
      </c>
      <c r="H22" s="41">
        <v>608.94</v>
      </c>
      <c r="I22" s="42">
        <v>272.055842476</v>
      </c>
      <c r="J22" s="91">
        <f t="shared" si="0"/>
        <v>272.06</v>
      </c>
      <c r="K22" s="56">
        <f t="shared" si="1"/>
        <v>4353</v>
      </c>
      <c r="L22" s="112"/>
      <c r="M22" s="56">
        <f t="shared" si="2"/>
        <v>0</v>
      </c>
      <c r="N22" s="110" t="s">
        <v>97</v>
      </c>
    </row>
    <row r="23" ht="20.1" customHeight="1" spans="1:14">
      <c r="A23" s="38" t="s">
        <v>98</v>
      </c>
      <c r="B23" s="39" t="s">
        <v>99</v>
      </c>
      <c r="C23" s="40" t="s">
        <v>100</v>
      </c>
      <c r="D23" s="40" t="s">
        <v>100</v>
      </c>
      <c r="E23" s="105" t="s">
        <v>101</v>
      </c>
      <c r="F23" s="106">
        <v>25</v>
      </c>
      <c r="G23" s="41">
        <v>5.5</v>
      </c>
      <c r="H23" s="41">
        <v>4.72</v>
      </c>
      <c r="I23" s="42">
        <v>4.72</v>
      </c>
      <c r="J23" s="91">
        <f t="shared" si="0"/>
        <v>4.72</v>
      </c>
      <c r="K23" s="56">
        <f t="shared" si="1"/>
        <v>118</v>
      </c>
      <c r="L23" s="112"/>
      <c r="M23" s="56">
        <f t="shared" si="2"/>
        <v>0</v>
      </c>
      <c r="N23" s="110"/>
    </row>
    <row r="24" ht="30" customHeight="1" spans="1:14">
      <c r="A24" s="38" t="s">
        <v>102</v>
      </c>
      <c r="B24" s="39" t="s">
        <v>103</v>
      </c>
      <c r="C24" s="40" t="s">
        <v>104</v>
      </c>
      <c r="D24" s="40" t="s">
        <v>105</v>
      </c>
      <c r="E24" s="105" t="s">
        <v>57</v>
      </c>
      <c r="F24" s="106">
        <v>100</v>
      </c>
      <c r="G24" s="41">
        <v>259.74</v>
      </c>
      <c r="H24" s="41">
        <v>228.72</v>
      </c>
      <c r="I24" s="42">
        <v>81.078654832</v>
      </c>
      <c r="J24" s="91">
        <f t="shared" si="0"/>
        <v>81.08</v>
      </c>
      <c r="K24" s="56">
        <f t="shared" si="1"/>
        <v>8108</v>
      </c>
      <c r="L24" s="112"/>
      <c r="M24" s="56">
        <f t="shared" si="2"/>
        <v>0</v>
      </c>
      <c r="N24" s="110" t="s">
        <v>106</v>
      </c>
    </row>
    <row r="25" ht="20.1" customHeight="1" spans="1:14">
      <c r="A25" s="38" t="s">
        <v>107</v>
      </c>
      <c r="B25" s="39" t="s">
        <v>108</v>
      </c>
      <c r="C25" s="40" t="s">
        <v>109</v>
      </c>
      <c r="D25" s="40" t="s">
        <v>109</v>
      </c>
      <c r="E25" s="105" t="s">
        <v>57</v>
      </c>
      <c r="F25" s="106">
        <v>25</v>
      </c>
      <c r="G25" s="41">
        <v>377.42</v>
      </c>
      <c r="H25" s="41">
        <v>349.27</v>
      </c>
      <c r="I25" s="42">
        <v>349.27</v>
      </c>
      <c r="J25" s="91">
        <f t="shared" si="0"/>
        <v>349.27</v>
      </c>
      <c r="K25" s="56">
        <f t="shared" si="1"/>
        <v>8732</v>
      </c>
      <c r="L25" s="112"/>
      <c r="M25" s="56">
        <f t="shared" si="2"/>
        <v>0</v>
      </c>
      <c r="N25" s="110"/>
    </row>
    <row r="26" ht="30" customHeight="1" spans="1:14">
      <c r="A26" s="38" t="s">
        <v>110</v>
      </c>
      <c r="B26" s="39" t="s">
        <v>111</v>
      </c>
      <c r="C26" s="40" t="s">
        <v>112</v>
      </c>
      <c r="D26" s="40" t="s">
        <v>105</v>
      </c>
      <c r="E26" s="105" t="s">
        <v>57</v>
      </c>
      <c r="F26" s="106">
        <v>100</v>
      </c>
      <c r="G26" s="41">
        <v>289.735508</v>
      </c>
      <c r="H26" s="41">
        <v>252.91</v>
      </c>
      <c r="I26" s="42">
        <v>81.0796156048</v>
      </c>
      <c r="J26" s="91">
        <f t="shared" si="0"/>
        <v>81.08</v>
      </c>
      <c r="K26" s="56">
        <f t="shared" si="1"/>
        <v>8108</v>
      </c>
      <c r="L26" s="112"/>
      <c r="M26" s="56">
        <f t="shared" si="2"/>
        <v>0</v>
      </c>
      <c r="N26" s="110" t="s">
        <v>113</v>
      </c>
    </row>
    <row r="27" ht="30" customHeight="1" spans="1:14">
      <c r="A27" s="38" t="s">
        <v>114</v>
      </c>
      <c r="B27" s="39" t="s">
        <v>115</v>
      </c>
      <c r="C27" s="40" t="s">
        <v>116</v>
      </c>
      <c r="D27" s="40" t="s">
        <v>105</v>
      </c>
      <c r="E27" s="105" t="s">
        <v>57</v>
      </c>
      <c r="F27" s="106">
        <v>100</v>
      </c>
      <c r="G27" s="41">
        <v>281.498656</v>
      </c>
      <c r="H27" s="41">
        <v>245.42</v>
      </c>
      <c r="I27" s="42">
        <v>81.0790837974</v>
      </c>
      <c r="J27" s="91">
        <f t="shared" si="0"/>
        <v>81.08</v>
      </c>
      <c r="K27" s="56">
        <f t="shared" si="1"/>
        <v>8108</v>
      </c>
      <c r="L27" s="112"/>
      <c r="M27" s="56">
        <f t="shared" si="2"/>
        <v>0</v>
      </c>
      <c r="N27" s="110" t="s">
        <v>117</v>
      </c>
    </row>
    <row r="28" ht="30" customHeight="1" spans="1:14">
      <c r="A28" s="38" t="s">
        <v>118</v>
      </c>
      <c r="B28" s="39" t="s">
        <v>119</v>
      </c>
      <c r="C28" s="40" t="s">
        <v>120</v>
      </c>
      <c r="D28" s="40" t="s">
        <v>105</v>
      </c>
      <c r="E28" s="105" t="s">
        <v>57</v>
      </c>
      <c r="F28" s="106">
        <v>100</v>
      </c>
      <c r="G28" s="41">
        <v>269.763596</v>
      </c>
      <c r="H28" s="41">
        <v>235.64</v>
      </c>
      <c r="I28" s="42">
        <v>81.078401048</v>
      </c>
      <c r="J28" s="91">
        <f t="shared" si="0"/>
        <v>81.08</v>
      </c>
      <c r="K28" s="56">
        <f t="shared" si="1"/>
        <v>8108</v>
      </c>
      <c r="L28" s="112"/>
      <c r="M28" s="56">
        <f t="shared" si="2"/>
        <v>0</v>
      </c>
      <c r="N28" s="110" t="s">
        <v>121</v>
      </c>
    </row>
    <row r="29" ht="20.1" customHeight="1" spans="1:14">
      <c r="A29" s="38" t="s">
        <v>122</v>
      </c>
      <c r="B29" s="39" t="s">
        <v>123</v>
      </c>
      <c r="C29" s="40" t="s">
        <v>124</v>
      </c>
      <c r="D29" s="40"/>
      <c r="E29" s="105" t="s">
        <v>33</v>
      </c>
      <c r="F29" s="106"/>
      <c r="G29" s="41">
        <v>0</v>
      </c>
      <c r="H29" s="41"/>
      <c r="I29" s="42">
        <v>0</v>
      </c>
      <c r="J29" s="91">
        <f t="shared" si="0"/>
        <v>0</v>
      </c>
      <c r="K29" s="56">
        <f t="shared" si="1"/>
        <v>0</v>
      </c>
      <c r="L29" s="111">
        <f>ROUND(J29*报价汇总表2!$C$8,2)</f>
        <v>0</v>
      </c>
      <c r="M29" s="56"/>
      <c r="N29" s="110"/>
    </row>
    <row r="30" ht="39.95" customHeight="1" spans="1:14">
      <c r="A30" s="38" t="s">
        <v>125</v>
      </c>
      <c r="B30" s="39" t="s">
        <v>126</v>
      </c>
      <c r="C30" s="40" t="s">
        <v>127</v>
      </c>
      <c r="D30" s="40" t="s">
        <v>128</v>
      </c>
      <c r="E30" s="105" t="s">
        <v>57</v>
      </c>
      <c r="F30" s="106">
        <v>50</v>
      </c>
      <c r="G30" s="41">
        <v>342.84</v>
      </c>
      <c r="H30" s="41">
        <v>289.67</v>
      </c>
      <c r="I30" s="42">
        <v>289.67</v>
      </c>
      <c r="J30" s="91">
        <f t="shared" si="0"/>
        <v>289.67</v>
      </c>
      <c r="K30" s="56">
        <f t="shared" si="1"/>
        <v>14484</v>
      </c>
      <c r="L30" s="112"/>
      <c r="M30" s="56">
        <f t="shared" si="2"/>
        <v>0</v>
      </c>
      <c r="N30" s="110"/>
    </row>
    <row r="31" ht="39.95" customHeight="1" spans="1:14">
      <c r="A31" s="38" t="s">
        <v>129</v>
      </c>
      <c r="B31" s="39" t="s">
        <v>130</v>
      </c>
      <c r="C31" s="40" t="s">
        <v>131</v>
      </c>
      <c r="D31" s="40" t="s">
        <v>128</v>
      </c>
      <c r="E31" s="105" t="s">
        <v>57</v>
      </c>
      <c r="F31" s="106"/>
      <c r="G31" s="41">
        <v>330.28</v>
      </c>
      <c r="H31" s="41">
        <v>307.49</v>
      </c>
      <c r="I31" s="42">
        <v>307.49</v>
      </c>
      <c r="J31" s="91">
        <f t="shared" si="0"/>
        <v>307.49</v>
      </c>
      <c r="K31" s="56">
        <f t="shared" si="1"/>
        <v>0</v>
      </c>
      <c r="L31" s="111">
        <f>ROUND(J31*报价汇总表2!$C$8,2)</f>
        <v>0</v>
      </c>
      <c r="M31" s="56"/>
      <c r="N31" s="110"/>
    </row>
    <row r="32" ht="39.95" customHeight="1" spans="1:14">
      <c r="A32" s="38" t="s">
        <v>132</v>
      </c>
      <c r="B32" s="39" t="s">
        <v>133</v>
      </c>
      <c r="C32" s="40" t="s">
        <v>134</v>
      </c>
      <c r="D32" s="40" t="s">
        <v>128</v>
      </c>
      <c r="E32" s="105" t="s">
        <v>57</v>
      </c>
      <c r="F32" s="106"/>
      <c r="G32" s="41">
        <v>477.12</v>
      </c>
      <c r="H32" s="41">
        <v>413.14</v>
      </c>
      <c r="I32" s="42">
        <v>413.14</v>
      </c>
      <c r="J32" s="91">
        <f t="shared" si="0"/>
        <v>413.14</v>
      </c>
      <c r="K32" s="56">
        <f t="shared" si="1"/>
        <v>0</v>
      </c>
      <c r="L32" s="111">
        <f>ROUND(J32*报价汇总表2!$C$8,2)</f>
        <v>0</v>
      </c>
      <c r="M32" s="56"/>
      <c r="N32" s="110"/>
    </row>
    <row r="33" ht="30" customHeight="1" spans="1:14">
      <c r="A33" s="38" t="s">
        <v>135</v>
      </c>
      <c r="B33" s="39" t="s">
        <v>136</v>
      </c>
      <c r="C33" s="40" t="s">
        <v>137</v>
      </c>
      <c r="D33" s="40" t="s">
        <v>138</v>
      </c>
      <c r="E33" s="105" t="s">
        <v>57</v>
      </c>
      <c r="F33" s="106">
        <v>800</v>
      </c>
      <c r="G33" s="41">
        <v>137.31</v>
      </c>
      <c r="H33" s="41">
        <v>102.25</v>
      </c>
      <c r="I33" s="42">
        <v>102.25</v>
      </c>
      <c r="J33" s="91">
        <f t="shared" si="0"/>
        <v>102.25</v>
      </c>
      <c r="K33" s="56">
        <f t="shared" si="1"/>
        <v>81800</v>
      </c>
      <c r="L33" s="112"/>
      <c r="M33" s="56">
        <f t="shared" si="2"/>
        <v>0</v>
      </c>
      <c r="N33" s="110"/>
    </row>
    <row r="34" ht="30" customHeight="1" spans="1:14">
      <c r="A34" s="38" t="s">
        <v>139</v>
      </c>
      <c r="B34" s="39" t="s">
        <v>140</v>
      </c>
      <c r="C34" s="40" t="s">
        <v>141</v>
      </c>
      <c r="D34" s="40" t="s">
        <v>138</v>
      </c>
      <c r="E34" s="105" t="s">
        <v>57</v>
      </c>
      <c r="F34" s="106"/>
      <c r="G34" s="41">
        <v>156.6</v>
      </c>
      <c r="H34" s="41">
        <v>117.15</v>
      </c>
      <c r="I34" s="42">
        <v>117.15</v>
      </c>
      <c r="J34" s="91">
        <f t="shared" si="0"/>
        <v>117.15</v>
      </c>
      <c r="K34" s="56">
        <f t="shared" si="1"/>
        <v>0</v>
      </c>
      <c r="L34" s="111">
        <f>ROUND(J34*报价汇总表2!$C$8,2)</f>
        <v>0</v>
      </c>
      <c r="M34" s="56"/>
      <c r="N34" s="110"/>
    </row>
    <row r="35" ht="39.95" customHeight="1" spans="1:14">
      <c r="A35" s="38" t="s">
        <v>142</v>
      </c>
      <c r="B35" s="39" t="s">
        <v>143</v>
      </c>
      <c r="C35" s="40" t="s">
        <v>144</v>
      </c>
      <c r="D35" s="40" t="s">
        <v>145</v>
      </c>
      <c r="E35" s="105" t="s">
        <v>57</v>
      </c>
      <c r="F35" s="106">
        <v>50</v>
      </c>
      <c r="G35" s="41">
        <v>585.68212</v>
      </c>
      <c r="H35" s="41">
        <v>528.03</v>
      </c>
      <c r="I35" s="42">
        <v>199.846366532</v>
      </c>
      <c r="J35" s="91">
        <f t="shared" si="0"/>
        <v>199.85</v>
      </c>
      <c r="K35" s="56">
        <f t="shared" si="1"/>
        <v>9993</v>
      </c>
      <c r="L35" s="112"/>
      <c r="M35" s="56">
        <f t="shared" si="2"/>
        <v>0</v>
      </c>
      <c r="N35" s="110" t="s">
        <v>146</v>
      </c>
    </row>
    <row r="36" ht="20.1" customHeight="1" spans="1:14">
      <c r="A36" s="38" t="s">
        <v>147</v>
      </c>
      <c r="B36" s="39" t="s">
        <v>148</v>
      </c>
      <c r="C36" s="40" t="s">
        <v>149</v>
      </c>
      <c r="D36" s="40"/>
      <c r="E36" s="105" t="s">
        <v>33</v>
      </c>
      <c r="F36" s="106"/>
      <c r="G36" s="41">
        <v>0</v>
      </c>
      <c r="H36" s="41"/>
      <c r="I36" s="42"/>
      <c r="J36" s="91">
        <f t="shared" si="0"/>
        <v>0</v>
      </c>
      <c r="K36" s="56">
        <f t="shared" si="1"/>
        <v>0</v>
      </c>
      <c r="L36" s="111">
        <f>ROUND(J36*报价汇总表2!$C$8,2)</f>
        <v>0</v>
      </c>
      <c r="M36" s="56"/>
      <c r="N36" s="110"/>
    </row>
    <row r="37" ht="39.95" customHeight="1" spans="1:14">
      <c r="A37" s="38" t="s">
        <v>150</v>
      </c>
      <c r="B37" s="39" t="s">
        <v>151</v>
      </c>
      <c r="C37" s="40" t="s">
        <v>152</v>
      </c>
      <c r="D37" s="40" t="s">
        <v>153</v>
      </c>
      <c r="E37" s="105" t="s">
        <v>57</v>
      </c>
      <c r="F37" s="106">
        <v>100</v>
      </c>
      <c r="G37" s="41">
        <v>254.66</v>
      </c>
      <c r="H37" s="41">
        <v>223.52</v>
      </c>
      <c r="I37" s="42">
        <v>223.52</v>
      </c>
      <c r="J37" s="91">
        <f t="shared" si="0"/>
        <v>223.52</v>
      </c>
      <c r="K37" s="56">
        <f t="shared" si="1"/>
        <v>22352</v>
      </c>
      <c r="L37" s="112"/>
      <c r="M37" s="56">
        <f t="shared" si="2"/>
        <v>0</v>
      </c>
      <c r="N37" s="110"/>
    </row>
    <row r="38" ht="39.95" customHeight="1" spans="1:14">
      <c r="A38" s="38" t="s">
        <v>154</v>
      </c>
      <c r="B38" s="39" t="s">
        <v>155</v>
      </c>
      <c r="C38" s="40" t="s">
        <v>156</v>
      </c>
      <c r="D38" s="40" t="s">
        <v>153</v>
      </c>
      <c r="E38" s="105" t="s">
        <v>57</v>
      </c>
      <c r="F38" s="106">
        <v>1000</v>
      </c>
      <c r="G38" s="41">
        <v>177.3</v>
      </c>
      <c r="H38" s="41">
        <v>155.66</v>
      </c>
      <c r="I38" s="42">
        <v>155.66</v>
      </c>
      <c r="J38" s="91">
        <f t="shared" si="0"/>
        <v>155.66</v>
      </c>
      <c r="K38" s="56">
        <f t="shared" si="1"/>
        <v>155660</v>
      </c>
      <c r="L38" s="112"/>
      <c r="M38" s="56">
        <f t="shared" si="2"/>
        <v>0</v>
      </c>
      <c r="N38" s="110"/>
    </row>
    <row r="39" ht="39.95" customHeight="1" spans="1:14">
      <c r="A39" s="38" t="s">
        <v>157</v>
      </c>
      <c r="B39" s="39" t="s">
        <v>158</v>
      </c>
      <c r="C39" s="40" t="s">
        <v>159</v>
      </c>
      <c r="D39" s="40" t="s">
        <v>153</v>
      </c>
      <c r="E39" s="105" t="s">
        <v>57</v>
      </c>
      <c r="F39" s="106">
        <v>1000</v>
      </c>
      <c r="G39" s="41">
        <v>76.32</v>
      </c>
      <c r="H39" s="41">
        <v>63.68</v>
      </c>
      <c r="I39" s="42">
        <v>63.68</v>
      </c>
      <c r="J39" s="91">
        <f t="shared" si="0"/>
        <v>63.68</v>
      </c>
      <c r="K39" s="56">
        <f t="shared" si="1"/>
        <v>63680</v>
      </c>
      <c r="L39" s="112"/>
      <c r="M39" s="56">
        <f t="shared" si="2"/>
        <v>0</v>
      </c>
      <c r="N39" s="110"/>
    </row>
    <row r="40" ht="69.95" customHeight="1" spans="1:14">
      <c r="A40" s="38" t="s">
        <v>160</v>
      </c>
      <c r="B40" s="39" t="s">
        <v>161</v>
      </c>
      <c r="C40" s="40" t="s">
        <v>162</v>
      </c>
      <c r="D40" s="40" t="s">
        <v>163</v>
      </c>
      <c r="E40" s="105" t="s">
        <v>88</v>
      </c>
      <c r="F40" s="106">
        <v>100</v>
      </c>
      <c r="G40" s="41">
        <v>4.52</v>
      </c>
      <c r="H40" s="41">
        <v>3.99</v>
      </c>
      <c r="I40" s="42">
        <v>3.99</v>
      </c>
      <c r="J40" s="91">
        <f t="shared" si="0"/>
        <v>3.99</v>
      </c>
      <c r="K40" s="56">
        <f t="shared" si="1"/>
        <v>399</v>
      </c>
      <c r="L40" s="112"/>
      <c r="M40" s="56">
        <f t="shared" si="2"/>
        <v>0</v>
      </c>
      <c r="N40" s="110"/>
    </row>
    <row r="41" ht="39.95" customHeight="1" spans="1:14">
      <c r="A41" s="38" t="s">
        <v>164</v>
      </c>
      <c r="B41" s="39" t="s">
        <v>165</v>
      </c>
      <c r="C41" s="40" t="s">
        <v>166</v>
      </c>
      <c r="D41" s="40" t="s">
        <v>167</v>
      </c>
      <c r="E41" s="105" t="s">
        <v>168</v>
      </c>
      <c r="F41" s="106">
        <v>25</v>
      </c>
      <c r="G41" s="41">
        <v>1.909736</v>
      </c>
      <c r="H41" s="41">
        <v>1.7</v>
      </c>
      <c r="I41" s="42">
        <v>1.7</v>
      </c>
      <c r="J41" s="91">
        <f t="shared" si="0"/>
        <v>1.7</v>
      </c>
      <c r="K41" s="56">
        <f t="shared" si="1"/>
        <v>43</v>
      </c>
      <c r="L41" s="112"/>
      <c r="M41" s="56">
        <f t="shared" si="2"/>
        <v>0</v>
      </c>
      <c r="N41" s="110"/>
    </row>
    <row r="42" ht="39.95" customHeight="1" spans="1:14">
      <c r="A42" s="38" t="s">
        <v>169</v>
      </c>
      <c r="B42" s="39" t="s">
        <v>170</v>
      </c>
      <c r="C42" s="40" t="s">
        <v>171</v>
      </c>
      <c r="D42" s="40" t="s">
        <v>167</v>
      </c>
      <c r="E42" s="105" t="s">
        <v>41</v>
      </c>
      <c r="F42" s="106">
        <v>50</v>
      </c>
      <c r="G42" s="41">
        <v>35.490748</v>
      </c>
      <c r="H42" s="41">
        <v>30.98</v>
      </c>
      <c r="I42" s="42">
        <v>30.98</v>
      </c>
      <c r="J42" s="91">
        <f t="shared" si="0"/>
        <v>30.98</v>
      </c>
      <c r="K42" s="56">
        <f t="shared" si="1"/>
        <v>1549</v>
      </c>
      <c r="L42" s="112"/>
      <c r="M42" s="56">
        <f t="shared" si="2"/>
        <v>0</v>
      </c>
      <c r="N42" s="110"/>
    </row>
    <row r="43" ht="20.1" customHeight="1" spans="1:14">
      <c r="A43" s="38" t="s">
        <v>172</v>
      </c>
      <c r="B43" s="39" t="s">
        <v>173</v>
      </c>
      <c r="C43" s="40" t="s">
        <v>174</v>
      </c>
      <c r="D43" s="40"/>
      <c r="E43" s="105" t="s">
        <v>33</v>
      </c>
      <c r="F43" s="106"/>
      <c r="G43" s="41">
        <v>0</v>
      </c>
      <c r="H43" s="41"/>
      <c r="I43" s="42">
        <v>0</v>
      </c>
      <c r="J43" s="91">
        <f t="shared" si="0"/>
        <v>0</v>
      </c>
      <c r="K43" s="56">
        <f t="shared" si="1"/>
        <v>0</v>
      </c>
      <c r="L43" s="111">
        <f>ROUND(J43*报价汇总表2!$C$8,2)</f>
        <v>0</v>
      </c>
      <c r="M43" s="56"/>
      <c r="N43" s="110"/>
    </row>
    <row r="44" ht="30" customHeight="1" spans="1:14">
      <c r="A44" s="38" t="s">
        <v>175</v>
      </c>
      <c r="B44" s="39" t="s">
        <v>176</v>
      </c>
      <c r="C44" s="40" t="s">
        <v>177</v>
      </c>
      <c r="D44" s="40"/>
      <c r="E44" s="105" t="s">
        <v>33</v>
      </c>
      <c r="F44" s="106"/>
      <c r="G44" s="41">
        <v>0</v>
      </c>
      <c r="H44" s="41"/>
      <c r="I44" s="42">
        <v>0</v>
      </c>
      <c r="J44" s="91">
        <f t="shared" si="0"/>
        <v>0</v>
      </c>
      <c r="K44" s="56">
        <f t="shared" si="1"/>
        <v>0</v>
      </c>
      <c r="L44" s="111">
        <f>ROUND(J44*报价汇总表2!$C$8,2)</f>
        <v>0</v>
      </c>
      <c r="M44" s="56"/>
      <c r="N44" s="110"/>
    </row>
    <row r="45" ht="20.1" customHeight="1" spans="1:14">
      <c r="A45" s="38" t="s">
        <v>45</v>
      </c>
      <c r="B45" s="39" t="s">
        <v>178</v>
      </c>
      <c r="C45" s="40" t="s">
        <v>179</v>
      </c>
      <c r="D45" s="40"/>
      <c r="E45" s="105" t="s">
        <v>33</v>
      </c>
      <c r="F45" s="106"/>
      <c r="G45" s="41">
        <v>0</v>
      </c>
      <c r="H45" s="41"/>
      <c r="I45" s="42">
        <v>0</v>
      </c>
      <c r="J45" s="91">
        <f t="shared" si="0"/>
        <v>0</v>
      </c>
      <c r="K45" s="56">
        <f t="shared" si="1"/>
        <v>0</v>
      </c>
      <c r="L45" s="111">
        <f>ROUND(J45*报价汇总表2!$C$8,2)</f>
        <v>0</v>
      </c>
      <c r="M45" s="56"/>
      <c r="N45" s="110"/>
    </row>
    <row r="46" ht="69.95" customHeight="1" spans="1:14">
      <c r="A46" s="38" t="s">
        <v>61</v>
      </c>
      <c r="B46" s="39" t="s">
        <v>180</v>
      </c>
      <c r="C46" s="40" t="s">
        <v>181</v>
      </c>
      <c r="D46" s="40" t="s">
        <v>182</v>
      </c>
      <c r="E46" s="105" t="s">
        <v>57</v>
      </c>
      <c r="F46" s="106">
        <v>400</v>
      </c>
      <c r="G46" s="41">
        <v>24.03</v>
      </c>
      <c r="H46" s="41">
        <v>21.64</v>
      </c>
      <c r="I46" s="42">
        <v>21.64</v>
      </c>
      <c r="J46" s="91">
        <f t="shared" si="0"/>
        <v>21.64</v>
      </c>
      <c r="K46" s="56">
        <f t="shared" si="1"/>
        <v>8656</v>
      </c>
      <c r="L46" s="112"/>
      <c r="M46" s="56">
        <f t="shared" si="2"/>
        <v>0</v>
      </c>
      <c r="N46" s="110"/>
    </row>
    <row r="47" ht="69.95" customHeight="1" spans="1:14">
      <c r="A47" s="38" t="s">
        <v>66</v>
      </c>
      <c r="B47" s="39" t="s">
        <v>183</v>
      </c>
      <c r="C47" s="40" t="s">
        <v>184</v>
      </c>
      <c r="D47" s="40" t="s">
        <v>182</v>
      </c>
      <c r="E47" s="105" t="s">
        <v>57</v>
      </c>
      <c r="F47" s="106">
        <v>1800</v>
      </c>
      <c r="G47" s="41">
        <v>7.46</v>
      </c>
      <c r="H47" s="41">
        <v>6.7</v>
      </c>
      <c r="I47" s="42">
        <v>6.7</v>
      </c>
      <c r="J47" s="91">
        <f t="shared" si="0"/>
        <v>6.7</v>
      </c>
      <c r="K47" s="56">
        <f t="shared" si="1"/>
        <v>12060</v>
      </c>
      <c r="L47" s="112"/>
      <c r="M47" s="56">
        <f t="shared" si="2"/>
        <v>0</v>
      </c>
      <c r="N47" s="110"/>
    </row>
    <row r="48" ht="20.1" customHeight="1" spans="1:14">
      <c r="A48" s="38" t="s">
        <v>49</v>
      </c>
      <c r="B48" s="39" t="s">
        <v>185</v>
      </c>
      <c r="C48" s="40" t="s">
        <v>186</v>
      </c>
      <c r="D48" s="40"/>
      <c r="E48" s="105" t="s">
        <v>33</v>
      </c>
      <c r="F48" s="106"/>
      <c r="G48" s="41">
        <v>0</v>
      </c>
      <c r="H48" s="41"/>
      <c r="I48" s="42">
        <v>0</v>
      </c>
      <c r="J48" s="91">
        <f t="shared" si="0"/>
        <v>0</v>
      </c>
      <c r="K48" s="56">
        <f t="shared" si="1"/>
        <v>0</v>
      </c>
      <c r="L48" s="111">
        <f>ROUND(J48*报价汇总表2!$C$8,2)</f>
        <v>0</v>
      </c>
      <c r="M48" s="56"/>
      <c r="N48" s="110"/>
    </row>
    <row r="49" ht="80.1" customHeight="1" spans="1:14">
      <c r="A49" s="38" t="s">
        <v>61</v>
      </c>
      <c r="B49" s="39" t="s">
        <v>187</v>
      </c>
      <c r="C49" s="40" t="s">
        <v>181</v>
      </c>
      <c r="D49" s="40" t="s">
        <v>188</v>
      </c>
      <c r="E49" s="105" t="s">
        <v>57</v>
      </c>
      <c r="F49" s="106">
        <v>50</v>
      </c>
      <c r="G49" s="41">
        <v>35.12</v>
      </c>
      <c r="H49" s="41">
        <v>31.2</v>
      </c>
      <c r="I49" s="42">
        <v>31.2</v>
      </c>
      <c r="J49" s="91">
        <f t="shared" si="0"/>
        <v>31.2</v>
      </c>
      <c r="K49" s="56">
        <f t="shared" si="1"/>
        <v>1560</v>
      </c>
      <c r="L49" s="112"/>
      <c r="M49" s="56">
        <f t="shared" si="2"/>
        <v>0</v>
      </c>
      <c r="N49" s="110"/>
    </row>
    <row r="50" ht="80.1" customHeight="1" spans="1:14">
      <c r="A50" s="38" t="s">
        <v>66</v>
      </c>
      <c r="B50" s="39" t="s">
        <v>189</v>
      </c>
      <c r="C50" s="40" t="s">
        <v>184</v>
      </c>
      <c r="D50" s="40" t="s">
        <v>188</v>
      </c>
      <c r="E50" s="105" t="s">
        <v>57</v>
      </c>
      <c r="F50" s="106">
        <v>800</v>
      </c>
      <c r="G50" s="41">
        <v>20.76</v>
      </c>
      <c r="H50" s="41">
        <v>18.65</v>
      </c>
      <c r="I50" s="42">
        <v>18.65</v>
      </c>
      <c r="J50" s="91">
        <f t="shared" si="0"/>
        <v>18.65</v>
      </c>
      <c r="K50" s="56">
        <f t="shared" si="1"/>
        <v>14920</v>
      </c>
      <c r="L50" s="112"/>
      <c r="M50" s="56">
        <f t="shared" si="2"/>
        <v>0</v>
      </c>
      <c r="N50" s="110"/>
    </row>
    <row r="51" ht="30" customHeight="1" spans="1:14">
      <c r="A51" s="38" t="s">
        <v>190</v>
      </c>
      <c r="B51" s="39" t="s">
        <v>191</v>
      </c>
      <c r="C51" s="40" t="s">
        <v>192</v>
      </c>
      <c r="D51" s="40" t="s">
        <v>193</v>
      </c>
      <c r="E51" s="105" t="s">
        <v>57</v>
      </c>
      <c r="F51" s="106"/>
      <c r="G51" s="41">
        <v>13.13</v>
      </c>
      <c r="H51" s="41">
        <v>11.87</v>
      </c>
      <c r="I51" s="42">
        <v>11.87</v>
      </c>
      <c r="J51" s="91">
        <f t="shared" si="0"/>
        <v>11.87</v>
      </c>
      <c r="K51" s="56">
        <f t="shared" si="1"/>
        <v>0</v>
      </c>
      <c r="L51" s="111">
        <f>ROUND(J51*报价汇总表2!$C$8,2)</f>
        <v>0</v>
      </c>
      <c r="M51" s="56"/>
      <c r="N51" s="110"/>
    </row>
    <row r="52" ht="20.1" customHeight="1" spans="1:14">
      <c r="A52" s="38" t="s">
        <v>194</v>
      </c>
      <c r="B52" s="39" t="s">
        <v>195</v>
      </c>
      <c r="C52" s="40" t="s">
        <v>196</v>
      </c>
      <c r="D52" s="40"/>
      <c r="E52" s="105" t="s">
        <v>33</v>
      </c>
      <c r="F52" s="106"/>
      <c r="G52" s="41">
        <v>0</v>
      </c>
      <c r="H52" s="41"/>
      <c r="I52" s="42">
        <v>0</v>
      </c>
      <c r="J52" s="91">
        <f t="shared" si="0"/>
        <v>0</v>
      </c>
      <c r="K52" s="56">
        <f t="shared" si="1"/>
        <v>0</v>
      </c>
      <c r="L52" s="111">
        <f>ROUND(J52*报价汇总表2!$C$8,2)</f>
        <v>0</v>
      </c>
      <c r="M52" s="56"/>
      <c r="N52" s="110"/>
    </row>
    <row r="53" ht="30" customHeight="1" spans="1:14">
      <c r="A53" s="38" t="s">
        <v>45</v>
      </c>
      <c r="B53" s="39" t="s">
        <v>197</v>
      </c>
      <c r="C53" s="40" t="s">
        <v>198</v>
      </c>
      <c r="D53" s="40" t="s">
        <v>199</v>
      </c>
      <c r="E53" s="105" t="s">
        <v>200</v>
      </c>
      <c r="F53" s="106">
        <v>47716</v>
      </c>
      <c r="G53" s="41">
        <v>1.04</v>
      </c>
      <c r="H53" s="41">
        <v>0.98</v>
      </c>
      <c r="I53" s="42">
        <v>0.98</v>
      </c>
      <c r="J53" s="91">
        <f t="shared" si="0"/>
        <v>0.98</v>
      </c>
      <c r="K53" s="56">
        <f t="shared" si="1"/>
        <v>46762</v>
      </c>
      <c r="L53" s="112"/>
      <c r="M53" s="56">
        <f t="shared" si="2"/>
        <v>0</v>
      </c>
      <c r="N53" s="110"/>
    </row>
    <row r="54" ht="30" customHeight="1" spans="1:14">
      <c r="A54" s="38" t="s">
        <v>49</v>
      </c>
      <c r="B54" s="39" t="s">
        <v>201</v>
      </c>
      <c r="C54" s="40" t="s">
        <v>202</v>
      </c>
      <c r="D54" s="40" t="s">
        <v>199</v>
      </c>
      <c r="E54" s="105" t="s">
        <v>200</v>
      </c>
      <c r="F54" s="106">
        <v>47716</v>
      </c>
      <c r="G54" s="41">
        <v>1.45</v>
      </c>
      <c r="H54" s="41">
        <v>1.37</v>
      </c>
      <c r="I54" s="42">
        <v>1.37</v>
      </c>
      <c r="J54" s="91">
        <f t="shared" si="0"/>
        <v>1.37</v>
      </c>
      <c r="K54" s="56">
        <f t="shared" si="1"/>
        <v>65371</v>
      </c>
      <c r="L54" s="112"/>
      <c r="M54" s="56">
        <f t="shared" si="2"/>
        <v>0</v>
      </c>
      <c r="N54" s="110"/>
    </row>
    <row r="55" ht="20.1" customHeight="1" spans="1:14">
      <c r="A55" s="38" t="s">
        <v>203</v>
      </c>
      <c r="B55" s="39" t="s">
        <v>204</v>
      </c>
      <c r="C55" s="40" t="s">
        <v>205</v>
      </c>
      <c r="D55" s="40" t="s">
        <v>206</v>
      </c>
      <c r="E55" s="105" t="s">
        <v>57</v>
      </c>
      <c r="F55" s="106">
        <v>600</v>
      </c>
      <c r="G55" s="41">
        <v>1.60632</v>
      </c>
      <c r="H55" s="41">
        <v>1.5</v>
      </c>
      <c r="I55" s="42">
        <v>1.5</v>
      </c>
      <c r="J55" s="91">
        <f t="shared" si="0"/>
        <v>1.5</v>
      </c>
      <c r="K55" s="56">
        <f t="shared" si="1"/>
        <v>900</v>
      </c>
      <c r="L55" s="112"/>
      <c r="M55" s="56">
        <f t="shared" si="2"/>
        <v>0</v>
      </c>
      <c r="N55" s="110"/>
    </row>
    <row r="56" ht="20.1" customHeight="1" spans="1:14">
      <c r="A56" s="38" t="s">
        <v>207</v>
      </c>
      <c r="B56" s="39" t="s">
        <v>208</v>
      </c>
      <c r="C56" s="40" t="s">
        <v>209</v>
      </c>
      <c r="D56" s="40" t="s">
        <v>210</v>
      </c>
      <c r="E56" s="105" t="s">
        <v>57</v>
      </c>
      <c r="F56" s="106">
        <v>200</v>
      </c>
      <c r="G56" s="41">
        <v>4</v>
      </c>
      <c r="H56" s="41">
        <v>3.7</v>
      </c>
      <c r="I56" s="42">
        <v>3.7</v>
      </c>
      <c r="J56" s="91">
        <f t="shared" si="0"/>
        <v>3.7</v>
      </c>
      <c r="K56" s="56">
        <f t="shared" si="1"/>
        <v>740</v>
      </c>
      <c r="L56" s="112"/>
      <c r="M56" s="56">
        <f t="shared" si="2"/>
        <v>0</v>
      </c>
      <c r="N56" s="110"/>
    </row>
    <row r="57" ht="20.1" customHeight="1" spans="1:14">
      <c r="A57" s="38" t="s">
        <v>211</v>
      </c>
      <c r="B57" s="39" t="s">
        <v>212</v>
      </c>
      <c r="C57" s="40" t="s">
        <v>213</v>
      </c>
      <c r="D57" s="40"/>
      <c r="E57" s="105" t="s">
        <v>33</v>
      </c>
      <c r="F57" s="106"/>
      <c r="G57" s="41">
        <v>0</v>
      </c>
      <c r="H57" s="41"/>
      <c r="I57" s="42">
        <v>0</v>
      </c>
      <c r="J57" s="91">
        <f t="shared" si="0"/>
        <v>0</v>
      </c>
      <c r="K57" s="56">
        <f t="shared" si="1"/>
        <v>0</v>
      </c>
      <c r="L57" s="111">
        <f>ROUND(J57*报价汇总表2!$C$8,2)</f>
        <v>0</v>
      </c>
      <c r="M57" s="56"/>
      <c r="N57" s="110"/>
    </row>
    <row r="58" ht="60" customHeight="1" spans="1:14">
      <c r="A58" s="38" t="s">
        <v>214</v>
      </c>
      <c r="B58" s="39" t="s">
        <v>215</v>
      </c>
      <c r="C58" s="40" t="s">
        <v>216</v>
      </c>
      <c r="D58" s="40" t="s">
        <v>217</v>
      </c>
      <c r="E58" s="105" t="s">
        <v>57</v>
      </c>
      <c r="F58" s="106">
        <v>1200</v>
      </c>
      <c r="G58" s="41">
        <v>8.56</v>
      </c>
      <c r="H58" s="41">
        <v>7.57</v>
      </c>
      <c r="I58" s="42">
        <v>7.57</v>
      </c>
      <c r="J58" s="91">
        <f t="shared" si="0"/>
        <v>7.57</v>
      </c>
      <c r="K58" s="56">
        <f t="shared" si="1"/>
        <v>9084</v>
      </c>
      <c r="L58" s="112"/>
      <c r="M58" s="56">
        <f t="shared" si="2"/>
        <v>0</v>
      </c>
      <c r="N58" s="110"/>
    </row>
    <row r="59" ht="69.95" customHeight="1" spans="1:14">
      <c r="A59" s="38" t="s">
        <v>218</v>
      </c>
      <c r="B59" s="39" t="s">
        <v>219</v>
      </c>
      <c r="C59" s="40" t="s">
        <v>220</v>
      </c>
      <c r="D59" s="40" t="s">
        <v>221</v>
      </c>
      <c r="E59" s="105" t="s">
        <v>57</v>
      </c>
      <c r="F59" s="106">
        <v>400</v>
      </c>
      <c r="G59" s="41">
        <v>9.9</v>
      </c>
      <c r="H59" s="41">
        <v>8.75</v>
      </c>
      <c r="I59" s="42">
        <v>8.75</v>
      </c>
      <c r="J59" s="91">
        <f t="shared" si="0"/>
        <v>8.75</v>
      </c>
      <c r="K59" s="56">
        <f t="shared" si="1"/>
        <v>3500</v>
      </c>
      <c r="L59" s="112"/>
      <c r="M59" s="56">
        <f t="shared" si="2"/>
        <v>0</v>
      </c>
      <c r="N59" s="110"/>
    </row>
    <row r="60" ht="69.95" customHeight="1" spans="1:14">
      <c r="A60" s="38" t="s">
        <v>222</v>
      </c>
      <c r="B60" s="39" t="s">
        <v>223</v>
      </c>
      <c r="C60" s="40" t="s">
        <v>224</v>
      </c>
      <c r="D60" s="40" t="s">
        <v>225</v>
      </c>
      <c r="E60" s="105" t="s">
        <v>57</v>
      </c>
      <c r="F60" s="106">
        <v>300</v>
      </c>
      <c r="G60" s="41">
        <v>9.2</v>
      </c>
      <c r="H60" s="41">
        <v>8.16</v>
      </c>
      <c r="I60" s="42">
        <v>8.16</v>
      </c>
      <c r="J60" s="91">
        <f t="shared" si="0"/>
        <v>8.16</v>
      </c>
      <c r="K60" s="56">
        <f t="shared" si="1"/>
        <v>2448</v>
      </c>
      <c r="L60" s="112"/>
      <c r="M60" s="56">
        <f t="shared" si="2"/>
        <v>0</v>
      </c>
      <c r="N60" s="110"/>
    </row>
    <row r="61" ht="39.95" customHeight="1" spans="1:14">
      <c r="A61" s="38" t="s">
        <v>226</v>
      </c>
      <c r="B61" s="39" t="s">
        <v>227</v>
      </c>
      <c r="C61" s="40" t="s">
        <v>228</v>
      </c>
      <c r="D61" s="40" t="s">
        <v>229</v>
      </c>
      <c r="E61" s="105" t="s">
        <v>57</v>
      </c>
      <c r="F61" s="106"/>
      <c r="G61" s="41">
        <v>373.94</v>
      </c>
      <c r="H61" s="41">
        <v>315.62</v>
      </c>
      <c r="I61" s="42">
        <v>315.62</v>
      </c>
      <c r="J61" s="91">
        <f t="shared" si="0"/>
        <v>315.62</v>
      </c>
      <c r="K61" s="56">
        <f t="shared" si="1"/>
        <v>0</v>
      </c>
      <c r="L61" s="111">
        <f>ROUND(J61*报价汇总表2!$C$8,2)</f>
        <v>0</v>
      </c>
      <c r="M61" s="56"/>
      <c r="N61" s="110"/>
    </row>
    <row r="62" ht="39.95" customHeight="1" spans="1:14">
      <c r="A62" s="38" t="s">
        <v>230</v>
      </c>
      <c r="B62" s="39" t="s">
        <v>231</v>
      </c>
      <c r="C62" s="40" t="s">
        <v>232</v>
      </c>
      <c r="D62" s="40" t="s">
        <v>233</v>
      </c>
      <c r="E62" s="105" t="s">
        <v>57</v>
      </c>
      <c r="F62" s="106">
        <v>260</v>
      </c>
      <c r="G62" s="41">
        <v>71.6</v>
      </c>
      <c r="H62" s="41">
        <v>63.27</v>
      </c>
      <c r="I62" s="42">
        <v>63.27</v>
      </c>
      <c r="J62" s="91">
        <f t="shared" si="0"/>
        <v>63.27</v>
      </c>
      <c r="K62" s="56">
        <f t="shared" si="1"/>
        <v>16450</v>
      </c>
      <c r="L62" s="112"/>
      <c r="M62" s="56">
        <f t="shared" si="2"/>
        <v>0</v>
      </c>
      <c r="N62" s="110"/>
    </row>
    <row r="63" ht="39.95" customHeight="1" spans="1:14">
      <c r="A63" s="38" t="s">
        <v>234</v>
      </c>
      <c r="B63" s="39" t="s">
        <v>235</v>
      </c>
      <c r="C63" s="40" t="s">
        <v>236</v>
      </c>
      <c r="D63" s="40" t="s">
        <v>233</v>
      </c>
      <c r="E63" s="105" t="s">
        <v>57</v>
      </c>
      <c r="F63" s="106">
        <v>150</v>
      </c>
      <c r="G63" s="41">
        <v>85.6</v>
      </c>
      <c r="H63" s="41">
        <v>76.6</v>
      </c>
      <c r="I63" s="42">
        <v>76.6</v>
      </c>
      <c r="J63" s="91">
        <f t="shared" si="0"/>
        <v>76.6</v>
      </c>
      <c r="K63" s="56">
        <f t="shared" si="1"/>
        <v>11490</v>
      </c>
      <c r="L63" s="112"/>
      <c r="M63" s="56">
        <f t="shared" si="2"/>
        <v>0</v>
      </c>
      <c r="N63" s="110"/>
    </row>
    <row r="64" ht="39.95" customHeight="1" spans="1:14">
      <c r="A64" s="38" t="s">
        <v>237</v>
      </c>
      <c r="B64" s="39" t="s">
        <v>238</v>
      </c>
      <c r="C64" s="40" t="s">
        <v>239</v>
      </c>
      <c r="D64" s="40" t="s">
        <v>233</v>
      </c>
      <c r="E64" s="105" t="s">
        <v>57</v>
      </c>
      <c r="F64" s="106"/>
      <c r="G64" s="41">
        <v>93.15</v>
      </c>
      <c r="H64" s="41">
        <v>83.64</v>
      </c>
      <c r="I64" s="42">
        <v>83.64</v>
      </c>
      <c r="J64" s="91">
        <f t="shared" si="0"/>
        <v>83.64</v>
      </c>
      <c r="K64" s="56">
        <f t="shared" si="1"/>
        <v>0</v>
      </c>
      <c r="L64" s="111">
        <f>ROUND(J64*报价汇总表2!$C$8,2)</f>
        <v>0</v>
      </c>
      <c r="M64" s="56"/>
      <c r="N64" s="110"/>
    </row>
    <row r="65" ht="30" customHeight="1" spans="1:14">
      <c r="A65" s="38" t="s">
        <v>240</v>
      </c>
      <c r="B65" s="39" t="s">
        <v>241</v>
      </c>
      <c r="C65" s="40" t="s">
        <v>242</v>
      </c>
      <c r="D65" s="40" t="s">
        <v>243</v>
      </c>
      <c r="E65" s="105" t="s">
        <v>57</v>
      </c>
      <c r="F65" s="106"/>
      <c r="G65" s="41">
        <v>116.21</v>
      </c>
      <c r="H65" s="41">
        <v>102.4</v>
      </c>
      <c r="I65" s="42">
        <v>102.4</v>
      </c>
      <c r="J65" s="91">
        <f t="shared" si="0"/>
        <v>102.4</v>
      </c>
      <c r="K65" s="56">
        <f t="shared" si="1"/>
        <v>0</v>
      </c>
      <c r="L65" s="111">
        <f>ROUND(J65*报价汇总表2!$C$8,2)</f>
        <v>0</v>
      </c>
      <c r="M65" s="56"/>
      <c r="N65" s="110"/>
    </row>
    <row r="66" ht="30" customHeight="1" spans="1:14">
      <c r="A66" s="38" t="s">
        <v>244</v>
      </c>
      <c r="B66" s="39" t="s">
        <v>245</v>
      </c>
      <c r="C66" s="40" t="s">
        <v>246</v>
      </c>
      <c r="D66" s="40" t="s">
        <v>247</v>
      </c>
      <c r="E66" s="105" t="s">
        <v>57</v>
      </c>
      <c r="F66" s="106"/>
      <c r="G66" s="41">
        <v>58.23</v>
      </c>
      <c r="H66" s="41">
        <v>50.72</v>
      </c>
      <c r="I66" s="42">
        <v>50.72</v>
      </c>
      <c r="J66" s="91">
        <f t="shared" si="0"/>
        <v>50.72</v>
      </c>
      <c r="K66" s="56">
        <f t="shared" si="1"/>
        <v>0</v>
      </c>
      <c r="L66" s="111">
        <f>ROUND(J66*报价汇总表2!$C$8,2)</f>
        <v>0</v>
      </c>
      <c r="M66" s="56"/>
      <c r="N66" s="110"/>
    </row>
    <row r="67" ht="30" customHeight="1" spans="1:14">
      <c r="A67" s="38" t="s">
        <v>248</v>
      </c>
      <c r="B67" s="39" t="s">
        <v>249</v>
      </c>
      <c r="C67" s="40" t="s">
        <v>250</v>
      </c>
      <c r="D67" s="40" t="s">
        <v>247</v>
      </c>
      <c r="E67" s="105" t="s">
        <v>57</v>
      </c>
      <c r="F67" s="106">
        <v>240</v>
      </c>
      <c r="G67" s="41">
        <v>67.66</v>
      </c>
      <c r="H67" s="41">
        <v>61.86</v>
      </c>
      <c r="I67" s="42">
        <v>61.86</v>
      </c>
      <c r="J67" s="91">
        <f t="shared" si="0"/>
        <v>61.86</v>
      </c>
      <c r="K67" s="56">
        <f t="shared" si="1"/>
        <v>14846</v>
      </c>
      <c r="L67" s="112"/>
      <c r="M67" s="56">
        <f t="shared" si="2"/>
        <v>0</v>
      </c>
      <c r="N67" s="110"/>
    </row>
    <row r="68" ht="30" customHeight="1" spans="1:14">
      <c r="A68" s="38" t="s">
        <v>251</v>
      </c>
      <c r="B68" s="39" t="s">
        <v>252</v>
      </c>
      <c r="C68" s="40" t="s">
        <v>253</v>
      </c>
      <c r="D68" s="40" t="s">
        <v>247</v>
      </c>
      <c r="E68" s="105" t="s">
        <v>57</v>
      </c>
      <c r="F68" s="106"/>
      <c r="G68" s="41">
        <v>100.43</v>
      </c>
      <c r="H68" s="41">
        <v>88.47</v>
      </c>
      <c r="I68" s="42">
        <v>88.47</v>
      </c>
      <c r="J68" s="91">
        <f t="shared" si="0"/>
        <v>88.47</v>
      </c>
      <c r="K68" s="56">
        <f t="shared" si="1"/>
        <v>0</v>
      </c>
      <c r="L68" s="111">
        <f>ROUND(J68*报价汇总表2!$C$8,2)</f>
        <v>0</v>
      </c>
      <c r="M68" s="56"/>
      <c r="N68" s="110"/>
    </row>
    <row r="69" ht="30" customHeight="1" spans="1:14">
      <c r="A69" s="38" t="s">
        <v>254</v>
      </c>
      <c r="B69" s="39" t="s">
        <v>255</v>
      </c>
      <c r="C69" s="40" t="s">
        <v>256</v>
      </c>
      <c r="D69" s="40" t="s">
        <v>247</v>
      </c>
      <c r="E69" s="105" t="s">
        <v>57</v>
      </c>
      <c r="F69" s="106">
        <v>270.4</v>
      </c>
      <c r="G69" s="41">
        <v>37.79</v>
      </c>
      <c r="H69" s="41">
        <v>34.33</v>
      </c>
      <c r="I69" s="42">
        <v>34.33</v>
      </c>
      <c r="J69" s="91">
        <f t="shared" si="0"/>
        <v>34.33</v>
      </c>
      <c r="K69" s="56">
        <f t="shared" si="1"/>
        <v>9283</v>
      </c>
      <c r="L69" s="112"/>
      <c r="M69" s="56">
        <f t="shared" si="2"/>
        <v>0</v>
      </c>
      <c r="N69" s="110"/>
    </row>
    <row r="70" ht="39.95" customHeight="1" spans="1:14">
      <c r="A70" s="38" t="s">
        <v>257</v>
      </c>
      <c r="B70" s="39" t="s">
        <v>258</v>
      </c>
      <c r="C70" s="40" t="s">
        <v>259</v>
      </c>
      <c r="D70" s="40" t="s">
        <v>247</v>
      </c>
      <c r="E70" s="105" t="s">
        <v>57</v>
      </c>
      <c r="F70" s="106"/>
      <c r="G70" s="41">
        <v>15.4</v>
      </c>
      <c r="H70" s="41">
        <v>14.02</v>
      </c>
      <c r="I70" s="42">
        <v>14.02</v>
      </c>
      <c r="J70" s="91">
        <f t="shared" si="0"/>
        <v>14.02</v>
      </c>
      <c r="K70" s="56">
        <f t="shared" si="1"/>
        <v>0</v>
      </c>
      <c r="L70" s="111">
        <f>ROUND(J70*报价汇总表2!$C$8,2)</f>
        <v>0</v>
      </c>
      <c r="M70" s="56"/>
      <c r="N70" s="110"/>
    </row>
    <row r="71" ht="20.1" customHeight="1" spans="1:14">
      <c r="A71" s="38" t="s">
        <v>260</v>
      </c>
      <c r="B71" s="39" t="s">
        <v>261</v>
      </c>
      <c r="C71" s="40" t="s">
        <v>262</v>
      </c>
      <c r="D71" s="40" t="s">
        <v>263</v>
      </c>
      <c r="E71" s="105" t="s">
        <v>57</v>
      </c>
      <c r="F71" s="106">
        <v>300</v>
      </c>
      <c r="G71" s="41">
        <v>153.09</v>
      </c>
      <c r="H71" s="41">
        <v>119.95</v>
      </c>
      <c r="I71" s="42">
        <v>119.95</v>
      </c>
      <c r="J71" s="91">
        <f t="shared" ref="J71:J134" si="3">ROUND(I71,2)</f>
        <v>119.95</v>
      </c>
      <c r="K71" s="56">
        <f t="shared" ref="K71:K134" si="4">ROUND(F71*J71,0)</f>
        <v>35985</v>
      </c>
      <c r="L71" s="112"/>
      <c r="M71" s="56">
        <f>ROUND(F71*L71,0)</f>
        <v>0</v>
      </c>
      <c r="N71" s="110"/>
    </row>
    <row r="72" ht="30" customHeight="1" spans="1:14">
      <c r="A72" s="38" t="s">
        <v>264</v>
      </c>
      <c r="B72" s="39" t="s">
        <v>265</v>
      </c>
      <c r="C72" s="40" t="s">
        <v>266</v>
      </c>
      <c r="D72" s="40" t="s">
        <v>263</v>
      </c>
      <c r="E72" s="105" t="s">
        <v>57</v>
      </c>
      <c r="F72" s="106">
        <v>300</v>
      </c>
      <c r="G72" s="41">
        <v>161.4</v>
      </c>
      <c r="H72" s="41">
        <v>140.19</v>
      </c>
      <c r="I72" s="42">
        <v>140.19</v>
      </c>
      <c r="J72" s="91">
        <f t="shared" si="3"/>
        <v>140.19</v>
      </c>
      <c r="K72" s="56">
        <f t="shared" si="4"/>
        <v>42057</v>
      </c>
      <c r="L72" s="112"/>
      <c r="M72" s="56">
        <f>ROUND(F72*L72,0)</f>
        <v>0</v>
      </c>
      <c r="N72" s="110"/>
    </row>
    <row r="73" ht="30" customHeight="1" spans="1:14">
      <c r="A73" s="38" t="s">
        <v>267</v>
      </c>
      <c r="B73" s="39" t="s">
        <v>268</v>
      </c>
      <c r="C73" s="40" t="s">
        <v>269</v>
      </c>
      <c r="D73" s="40" t="s">
        <v>270</v>
      </c>
      <c r="E73" s="105" t="s">
        <v>57</v>
      </c>
      <c r="F73" s="106"/>
      <c r="G73" s="41">
        <v>77.433548</v>
      </c>
      <c r="H73" s="41">
        <v>71</v>
      </c>
      <c r="I73" s="42">
        <v>71</v>
      </c>
      <c r="J73" s="91">
        <f t="shared" si="3"/>
        <v>71</v>
      </c>
      <c r="K73" s="56">
        <f t="shared" si="4"/>
        <v>0</v>
      </c>
      <c r="L73" s="111">
        <f>ROUND(J73*报价汇总表2!$C$8,2)</f>
        <v>0</v>
      </c>
      <c r="M73" s="56"/>
      <c r="N73" s="110"/>
    </row>
    <row r="74" ht="20.1" customHeight="1" spans="1:14">
      <c r="A74" s="38" t="s">
        <v>271</v>
      </c>
      <c r="B74" s="39" t="s">
        <v>272</v>
      </c>
      <c r="C74" s="40" t="s">
        <v>273</v>
      </c>
      <c r="D74" s="40"/>
      <c r="E74" s="105" t="s">
        <v>33</v>
      </c>
      <c r="F74" s="106"/>
      <c r="G74" s="41">
        <v>0</v>
      </c>
      <c r="H74" s="41"/>
      <c r="I74" s="42">
        <v>0</v>
      </c>
      <c r="J74" s="91">
        <f t="shared" si="3"/>
        <v>0</v>
      </c>
      <c r="K74" s="56">
        <f t="shared" si="4"/>
        <v>0</v>
      </c>
      <c r="L74" s="111">
        <f>ROUND(J74*报价汇总表2!$C$8,2)</f>
        <v>0</v>
      </c>
      <c r="M74" s="56"/>
      <c r="N74" s="110"/>
    </row>
    <row r="75" ht="20.1" customHeight="1" spans="1:14">
      <c r="A75" s="38" t="s">
        <v>274</v>
      </c>
      <c r="B75" s="39" t="s">
        <v>275</v>
      </c>
      <c r="C75" s="40" t="s">
        <v>276</v>
      </c>
      <c r="D75" s="40"/>
      <c r="E75" s="105" t="s">
        <v>33</v>
      </c>
      <c r="F75" s="106"/>
      <c r="G75" s="41">
        <v>0</v>
      </c>
      <c r="H75" s="41"/>
      <c r="I75" s="42">
        <v>0</v>
      </c>
      <c r="J75" s="91">
        <f t="shared" si="3"/>
        <v>0</v>
      </c>
      <c r="K75" s="56">
        <f t="shared" si="4"/>
        <v>0</v>
      </c>
      <c r="L75" s="111">
        <f>ROUND(J75*报价汇总表2!$C$8,2)</f>
        <v>0</v>
      </c>
      <c r="M75" s="56"/>
      <c r="N75" s="110"/>
    </row>
    <row r="76" ht="39.95" customHeight="1" spans="1:14">
      <c r="A76" s="38" t="s">
        <v>45</v>
      </c>
      <c r="B76" s="39" t="s">
        <v>277</v>
      </c>
      <c r="C76" s="40" t="s">
        <v>278</v>
      </c>
      <c r="D76" s="40" t="s">
        <v>279</v>
      </c>
      <c r="E76" s="105" t="s">
        <v>57</v>
      </c>
      <c r="F76" s="106"/>
      <c r="G76" s="41">
        <v>140.9</v>
      </c>
      <c r="H76" s="41">
        <v>102.64</v>
      </c>
      <c r="I76" s="42">
        <v>102.64</v>
      </c>
      <c r="J76" s="91">
        <f t="shared" si="3"/>
        <v>102.64</v>
      </c>
      <c r="K76" s="56">
        <f t="shared" si="4"/>
        <v>0</v>
      </c>
      <c r="L76" s="111">
        <f>ROUND(J76*报价汇总表2!$C$8,2)</f>
        <v>0</v>
      </c>
      <c r="M76" s="56"/>
      <c r="N76" s="110"/>
    </row>
    <row r="77" ht="30" customHeight="1" spans="1:14">
      <c r="A77" s="38" t="s">
        <v>49</v>
      </c>
      <c r="B77" s="39" t="s">
        <v>280</v>
      </c>
      <c r="C77" s="40" t="s">
        <v>281</v>
      </c>
      <c r="D77" s="40" t="s">
        <v>282</v>
      </c>
      <c r="E77" s="105" t="s">
        <v>57</v>
      </c>
      <c r="F77" s="106"/>
      <c r="G77" s="41">
        <v>258.08</v>
      </c>
      <c r="H77" s="41">
        <v>189.02</v>
      </c>
      <c r="I77" s="42">
        <v>189.02</v>
      </c>
      <c r="J77" s="91">
        <f t="shared" si="3"/>
        <v>189.02</v>
      </c>
      <c r="K77" s="56">
        <f t="shared" si="4"/>
        <v>0</v>
      </c>
      <c r="L77" s="111">
        <f>ROUND(J77*报价汇总表2!$C$8,2)</f>
        <v>0</v>
      </c>
      <c r="M77" s="56"/>
      <c r="N77" s="110"/>
    </row>
    <row r="78" ht="30" customHeight="1" spans="1:14">
      <c r="A78" s="38" t="s">
        <v>190</v>
      </c>
      <c r="B78" s="39" t="s">
        <v>283</v>
      </c>
      <c r="C78" s="40" t="s">
        <v>284</v>
      </c>
      <c r="D78" s="40" t="s">
        <v>282</v>
      </c>
      <c r="E78" s="105" t="s">
        <v>57</v>
      </c>
      <c r="F78" s="106">
        <v>60</v>
      </c>
      <c r="G78" s="41">
        <v>153.09</v>
      </c>
      <c r="H78" s="41">
        <v>120.7</v>
      </c>
      <c r="I78" s="42">
        <v>120.7</v>
      </c>
      <c r="J78" s="91">
        <f t="shared" si="3"/>
        <v>120.7</v>
      </c>
      <c r="K78" s="56">
        <f t="shared" si="4"/>
        <v>7242</v>
      </c>
      <c r="L78" s="112"/>
      <c r="M78" s="56">
        <f>ROUND(F78*L78,0)</f>
        <v>0</v>
      </c>
      <c r="N78" s="110"/>
    </row>
    <row r="79" ht="39.95" customHeight="1" spans="1:14">
      <c r="A79" s="38" t="s">
        <v>285</v>
      </c>
      <c r="B79" s="39" t="s">
        <v>286</v>
      </c>
      <c r="C79" s="40" t="s">
        <v>287</v>
      </c>
      <c r="D79" s="40" t="s">
        <v>288</v>
      </c>
      <c r="E79" s="105" t="s">
        <v>57</v>
      </c>
      <c r="F79" s="106"/>
      <c r="G79" s="41">
        <v>88.19</v>
      </c>
      <c r="H79" s="41">
        <v>75.83</v>
      </c>
      <c r="I79" s="42">
        <v>75.83</v>
      </c>
      <c r="J79" s="91">
        <f t="shared" si="3"/>
        <v>75.83</v>
      </c>
      <c r="K79" s="56">
        <f t="shared" si="4"/>
        <v>0</v>
      </c>
      <c r="L79" s="111">
        <f>ROUND(J79*报价汇总表2!$C$8,2)</f>
        <v>0</v>
      </c>
      <c r="M79" s="56"/>
      <c r="N79" s="110"/>
    </row>
    <row r="80" ht="60" customHeight="1" spans="1:14">
      <c r="A80" s="38" t="s">
        <v>289</v>
      </c>
      <c r="B80" s="39" t="s">
        <v>290</v>
      </c>
      <c r="C80" s="40" t="s">
        <v>291</v>
      </c>
      <c r="D80" s="40" t="s">
        <v>292</v>
      </c>
      <c r="E80" s="105" t="s">
        <v>41</v>
      </c>
      <c r="F80" s="106"/>
      <c r="G80" s="41">
        <v>12.83</v>
      </c>
      <c r="H80" s="41">
        <v>11.07</v>
      </c>
      <c r="I80" s="42">
        <v>11.07</v>
      </c>
      <c r="J80" s="91">
        <f t="shared" si="3"/>
        <v>11.07</v>
      </c>
      <c r="K80" s="56">
        <f t="shared" si="4"/>
        <v>0</v>
      </c>
      <c r="L80" s="111">
        <f>ROUND(J80*报价汇总表2!$C$8,2)</f>
        <v>0</v>
      </c>
      <c r="M80" s="56"/>
      <c r="N80" s="110"/>
    </row>
    <row r="81" ht="20.1" customHeight="1" spans="1:14">
      <c r="A81" s="38" t="s">
        <v>293</v>
      </c>
      <c r="B81" s="39" t="s">
        <v>294</v>
      </c>
      <c r="C81" s="40" t="s">
        <v>295</v>
      </c>
      <c r="D81" s="40"/>
      <c r="E81" s="105" t="s">
        <v>33</v>
      </c>
      <c r="F81" s="106"/>
      <c r="G81" s="41">
        <v>0</v>
      </c>
      <c r="H81" s="41"/>
      <c r="I81" s="42">
        <v>0</v>
      </c>
      <c r="J81" s="91">
        <f t="shared" si="3"/>
        <v>0</v>
      </c>
      <c r="K81" s="56">
        <f t="shared" si="4"/>
        <v>0</v>
      </c>
      <c r="L81" s="111">
        <f>ROUND(J81*报价汇总表2!$C$8,2)</f>
        <v>0</v>
      </c>
      <c r="M81" s="56"/>
      <c r="N81" s="110"/>
    </row>
    <row r="82" ht="30" customHeight="1" spans="1:14">
      <c r="A82" s="38" t="s">
        <v>45</v>
      </c>
      <c r="B82" s="39" t="s">
        <v>296</v>
      </c>
      <c r="C82" s="40" t="s">
        <v>297</v>
      </c>
      <c r="D82" s="40" t="s">
        <v>298</v>
      </c>
      <c r="E82" s="105" t="s">
        <v>299</v>
      </c>
      <c r="F82" s="106"/>
      <c r="G82" s="41">
        <v>538.4</v>
      </c>
      <c r="H82" s="41">
        <v>490.6</v>
      </c>
      <c r="I82" s="42">
        <v>490.6</v>
      </c>
      <c r="J82" s="91">
        <f t="shared" si="3"/>
        <v>490.6</v>
      </c>
      <c r="K82" s="56">
        <f t="shared" si="4"/>
        <v>0</v>
      </c>
      <c r="L82" s="111">
        <f>ROUND(J82*报价汇总表2!$C$8,2)</f>
        <v>0</v>
      </c>
      <c r="M82" s="56"/>
      <c r="N82" s="110"/>
    </row>
    <row r="83" ht="50.1" customHeight="1" spans="1:14">
      <c r="A83" s="38" t="s">
        <v>49</v>
      </c>
      <c r="B83" s="39" t="s">
        <v>300</v>
      </c>
      <c r="C83" s="40" t="s">
        <v>301</v>
      </c>
      <c r="D83" s="40" t="s">
        <v>298</v>
      </c>
      <c r="E83" s="105" t="s">
        <v>299</v>
      </c>
      <c r="F83" s="106"/>
      <c r="G83" s="41">
        <v>704.67</v>
      </c>
      <c r="H83" s="41">
        <v>649.78</v>
      </c>
      <c r="I83" s="42">
        <v>649.78</v>
      </c>
      <c r="J83" s="91">
        <f t="shared" si="3"/>
        <v>649.78</v>
      </c>
      <c r="K83" s="56">
        <f t="shared" si="4"/>
        <v>0</v>
      </c>
      <c r="L83" s="111">
        <f>ROUND(J83*报价汇总表2!$C$8,2)</f>
        <v>0</v>
      </c>
      <c r="M83" s="56"/>
      <c r="N83" s="110"/>
    </row>
    <row r="84" ht="20.1" customHeight="1" spans="1:14">
      <c r="A84" s="38" t="s">
        <v>190</v>
      </c>
      <c r="B84" s="39" t="s">
        <v>302</v>
      </c>
      <c r="C84" s="40" t="s">
        <v>303</v>
      </c>
      <c r="D84" s="40"/>
      <c r="E84" s="105" t="s">
        <v>57</v>
      </c>
      <c r="F84" s="106"/>
      <c r="G84" s="41">
        <v>1701.5</v>
      </c>
      <c r="H84" s="41">
        <v>1443.9</v>
      </c>
      <c r="I84" s="42">
        <v>1443.9</v>
      </c>
      <c r="J84" s="91">
        <f t="shared" si="3"/>
        <v>1443.9</v>
      </c>
      <c r="K84" s="56">
        <f t="shared" si="4"/>
        <v>0</v>
      </c>
      <c r="L84" s="111">
        <f>ROUND(J84*报价汇总表2!$C$8,2)</f>
        <v>0</v>
      </c>
      <c r="M84" s="56"/>
      <c r="N84" s="110"/>
    </row>
    <row r="85" ht="30" customHeight="1" spans="1:14">
      <c r="A85" s="38" t="s">
        <v>304</v>
      </c>
      <c r="B85" s="39" t="s">
        <v>305</v>
      </c>
      <c r="C85" s="40" t="s">
        <v>306</v>
      </c>
      <c r="D85" s="40" t="s">
        <v>298</v>
      </c>
      <c r="E85" s="105" t="s">
        <v>299</v>
      </c>
      <c r="F85" s="106"/>
      <c r="G85" s="41">
        <v>443.040904</v>
      </c>
      <c r="H85" s="41">
        <v>400.8</v>
      </c>
      <c r="I85" s="42">
        <v>400.8</v>
      </c>
      <c r="J85" s="91">
        <f t="shared" si="3"/>
        <v>400.8</v>
      </c>
      <c r="K85" s="56">
        <f t="shared" si="4"/>
        <v>0</v>
      </c>
      <c r="L85" s="111">
        <f>ROUND(J85*报价汇总表2!$C$8,2)</f>
        <v>0</v>
      </c>
      <c r="M85" s="56"/>
      <c r="N85" s="110"/>
    </row>
    <row r="86" ht="30" customHeight="1" spans="1:14">
      <c r="A86" s="38" t="s">
        <v>307</v>
      </c>
      <c r="B86" s="39" t="s">
        <v>308</v>
      </c>
      <c r="C86" s="40" t="s">
        <v>309</v>
      </c>
      <c r="D86" s="40" t="s">
        <v>298</v>
      </c>
      <c r="E86" s="105" t="s">
        <v>299</v>
      </c>
      <c r="F86" s="106"/>
      <c r="G86" s="41">
        <v>480.414616</v>
      </c>
      <c r="H86" s="41">
        <v>433.3</v>
      </c>
      <c r="I86" s="42">
        <v>433.3</v>
      </c>
      <c r="J86" s="91">
        <f t="shared" si="3"/>
        <v>433.3</v>
      </c>
      <c r="K86" s="56">
        <f t="shared" si="4"/>
        <v>0</v>
      </c>
      <c r="L86" s="111">
        <f>ROUND(J86*报价汇总表2!$C$8,2)</f>
        <v>0</v>
      </c>
      <c r="M86" s="56"/>
      <c r="N86" s="110"/>
    </row>
    <row r="87" ht="30" customHeight="1" spans="1:14">
      <c r="A87" s="38" t="s">
        <v>310</v>
      </c>
      <c r="B87" s="39" t="s">
        <v>311</v>
      </c>
      <c r="C87" s="40" t="s">
        <v>312</v>
      </c>
      <c r="D87" s="40" t="s">
        <v>298</v>
      </c>
      <c r="E87" s="105" t="s">
        <v>299</v>
      </c>
      <c r="F87" s="106"/>
      <c r="G87" s="41">
        <v>517.806176</v>
      </c>
      <c r="H87" s="41">
        <v>466.9</v>
      </c>
      <c r="I87" s="42">
        <v>466.9</v>
      </c>
      <c r="J87" s="91">
        <f t="shared" si="3"/>
        <v>466.9</v>
      </c>
      <c r="K87" s="56">
        <f t="shared" si="4"/>
        <v>0</v>
      </c>
      <c r="L87" s="111">
        <f>ROUND(J87*报价汇总表2!$C$8,2)</f>
        <v>0</v>
      </c>
      <c r="M87" s="56"/>
      <c r="N87" s="110"/>
    </row>
    <row r="88" ht="20.1" customHeight="1" spans="1:14">
      <c r="A88" s="38" t="s">
        <v>313</v>
      </c>
      <c r="B88" s="39" t="s">
        <v>305</v>
      </c>
      <c r="C88" s="40" t="s">
        <v>314</v>
      </c>
      <c r="D88" s="40"/>
      <c r="E88" s="105" t="s">
        <v>33</v>
      </c>
      <c r="F88" s="106"/>
      <c r="G88" s="41">
        <v>0</v>
      </c>
      <c r="H88" s="41"/>
      <c r="I88" s="42">
        <v>0</v>
      </c>
      <c r="J88" s="91">
        <f t="shared" si="3"/>
        <v>0</v>
      </c>
      <c r="K88" s="56">
        <f t="shared" si="4"/>
        <v>0</v>
      </c>
      <c r="L88" s="111">
        <f>ROUND(J88*报价汇总表2!$C$8,2)</f>
        <v>0</v>
      </c>
      <c r="M88" s="56"/>
      <c r="N88" s="110"/>
    </row>
    <row r="89" ht="20.1" customHeight="1" spans="1:14">
      <c r="A89" s="38" t="s">
        <v>45</v>
      </c>
      <c r="B89" s="39" t="s">
        <v>315</v>
      </c>
      <c r="C89" s="40" t="s">
        <v>316</v>
      </c>
      <c r="D89" s="40"/>
      <c r="E89" s="105" t="s">
        <v>33</v>
      </c>
      <c r="F89" s="106"/>
      <c r="G89" s="41">
        <v>0</v>
      </c>
      <c r="H89" s="41"/>
      <c r="I89" s="42">
        <v>0</v>
      </c>
      <c r="J89" s="91">
        <f t="shared" si="3"/>
        <v>0</v>
      </c>
      <c r="K89" s="56">
        <f t="shared" si="4"/>
        <v>0</v>
      </c>
      <c r="L89" s="111">
        <f>ROUND(J89*报价汇总表2!$C$8,2)</f>
        <v>0</v>
      </c>
      <c r="M89" s="56"/>
      <c r="N89" s="110"/>
    </row>
    <row r="90" ht="50.1" customHeight="1" spans="1:14">
      <c r="A90" s="38" t="s">
        <v>61</v>
      </c>
      <c r="B90" s="39" t="s">
        <v>317</v>
      </c>
      <c r="C90" s="40" t="s">
        <v>318</v>
      </c>
      <c r="D90" s="40" t="s">
        <v>319</v>
      </c>
      <c r="E90" s="105" t="s">
        <v>299</v>
      </c>
      <c r="F90" s="106">
        <v>3.5</v>
      </c>
      <c r="G90" s="41">
        <v>521.17</v>
      </c>
      <c r="H90" s="41">
        <v>434.62</v>
      </c>
      <c r="I90" s="42">
        <v>434.62</v>
      </c>
      <c r="J90" s="91">
        <f t="shared" si="3"/>
        <v>434.62</v>
      </c>
      <c r="K90" s="56">
        <f t="shared" si="4"/>
        <v>1521</v>
      </c>
      <c r="L90" s="112"/>
      <c r="M90" s="56">
        <f>ROUND(F90*L90,0)</f>
        <v>0</v>
      </c>
      <c r="N90" s="110"/>
    </row>
    <row r="91" ht="50.1" customHeight="1" spans="1:14">
      <c r="A91" s="38" t="s">
        <v>66</v>
      </c>
      <c r="B91" s="39" t="s">
        <v>320</v>
      </c>
      <c r="C91" s="40" t="s">
        <v>321</v>
      </c>
      <c r="D91" s="40" t="s">
        <v>322</v>
      </c>
      <c r="E91" s="105" t="s">
        <v>299</v>
      </c>
      <c r="F91" s="106">
        <v>7</v>
      </c>
      <c r="G91" s="41">
        <v>540.57</v>
      </c>
      <c r="H91" s="41">
        <v>449.34</v>
      </c>
      <c r="I91" s="42">
        <v>449.34</v>
      </c>
      <c r="J91" s="91">
        <f t="shared" si="3"/>
        <v>449.34</v>
      </c>
      <c r="K91" s="56">
        <f t="shared" si="4"/>
        <v>3145</v>
      </c>
      <c r="L91" s="112"/>
      <c r="M91" s="56">
        <f>ROUND(F91*L91,0)</f>
        <v>0</v>
      </c>
      <c r="N91" s="110"/>
    </row>
    <row r="92" ht="39.95" customHeight="1" spans="1:14">
      <c r="A92" s="38" t="s">
        <v>323</v>
      </c>
      <c r="B92" s="39" t="s">
        <v>324</v>
      </c>
      <c r="C92" s="40" t="s">
        <v>325</v>
      </c>
      <c r="D92" s="40" t="s">
        <v>326</v>
      </c>
      <c r="E92" s="105" t="s">
        <v>57</v>
      </c>
      <c r="F92" s="106"/>
      <c r="G92" s="41">
        <v>521.78628</v>
      </c>
      <c r="H92" s="41">
        <v>483.7</v>
      </c>
      <c r="I92" s="42">
        <v>483.7</v>
      </c>
      <c r="J92" s="91">
        <f t="shared" si="3"/>
        <v>483.7</v>
      </c>
      <c r="K92" s="56">
        <f t="shared" si="4"/>
        <v>0</v>
      </c>
      <c r="L92" s="111">
        <f>ROUND(J92*报价汇总表2!$C$8,2)</f>
        <v>0</v>
      </c>
      <c r="M92" s="56"/>
      <c r="N92" s="110"/>
    </row>
    <row r="93" ht="39.95" customHeight="1" spans="1:14">
      <c r="A93" s="38" t="s">
        <v>327</v>
      </c>
      <c r="B93" s="39" t="s">
        <v>328</v>
      </c>
      <c r="C93" s="40" t="s">
        <v>329</v>
      </c>
      <c r="D93" s="40" t="s">
        <v>326</v>
      </c>
      <c r="E93" s="105" t="s">
        <v>57</v>
      </c>
      <c r="F93" s="106"/>
      <c r="G93" s="41">
        <v>499.931404</v>
      </c>
      <c r="H93" s="41">
        <v>436.57</v>
      </c>
      <c r="I93" s="42">
        <v>436.57</v>
      </c>
      <c r="J93" s="91">
        <f t="shared" si="3"/>
        <v>436.57</v>
      </c>
      <c r="K93" s="56">
        <f t="shared" si="4"/>
        <v>0</v>
      </c>
      <c r="L93" s="111">
        <f>ROUND(J93*报价汇总表2!$C$8,2)</f>
        <v>0</v>
      </c>
      <c r="M93" s="56"/>
      <c r="N93" s="110"/>
    </row>
    <row r="94" ht="60" customHeight="1" spans="1:14">
      <c r="A94" s="38" t="s">
        <v>49</v>
      </c>
      <c r="B94" s="39" t="s">
        <v>330</v>
      </c>
      <c r="C94" s="40" t="s">
        <v>331</v>
      </c>
      <c r="D94" s="40" t="s">
        <v>332</v>
      </c>
      <c r="E94" s="105" t="s">
        <v>41</v>
      </c>
      <c r="F94" s="106">
        <v>84.36</v>
      </c>
      <c r="G94" s="41">
        <v>8.31</v>
      </c>
      <c r="H94" s="41">
        <v>7.5</v>
      </c>
      <c r="I94" s="42">
        <v>7.5</v>
      </c>
      <c r="J94" s="91">
        <f t="shared" si="3"/>
        <v>7.5</v>
      </c>
      <c r="K94" s="56">
        <f t="shared" si="4"/>
        <v>633</v>
      </c>
      <c r="L94" s="112"/>
      <c r="M94" s="56">
        <f>ROUND(F94*L94,0)</f>
        <v>0</v>
      </c>
      <c r="N94" s="110"/>
    </row>
    <row r="95" ht="60" customHeight="1" spans="1:14">
      <c r="A95" s="38" t="s">
        <v>190</v>
      </c>
      <c r="B95" s="39" t="s">
        <v>333</v>
      </c>
      <c r="C95" s="40" t="s">
        <v>334</v>
      </c>
      <c r="D95" s="40" t="s">
        <v>332</v>
      </c>
      <c r="E95" s="105" t="s">
        <v>41</v>
      </c>
      <c r="F95" s="106"/>
      <c r="G95" s="41">
        <v>13.44</v>
      </c>
      <c r="H95" s="41">
        <v>11.42</v>
      </c>
      <c r="I95" s="42">
        <v>11.42</v>
      </c>
      <c r="J95" s="91">
        <f t="shared" si="3"/>
        <v>11.42</v>
      </c>
      <c r="K95" s="56">
        <f t="shared" si="4"/>
        <v>0</v>
      </c>
      <c r="L95" s="111">
        <f>ROUND(J95*报价汇总表2!$C$8,2)</f>
        <v>0</v>
      </c>
      <c r="M95" s="56"/>
      <c r="N95" s="110"/>
    </row>
    <row r="96" ht="60" customHeight="1" spans="1:14">
      <c r="A96" s="38" t="s">
        <v>285</v>
      </c>
      <c r="B96" s="39" t="s">
        <v>335</v>
      </c>
      <c r="C96" s="40" t="s">
        <v>336</v>
      </c>
      <c r="D96" s="40" t="s">
        <v>332</v>
      </c>
      <c r="E96" s="105" t="s">
        <v>41</v>
      </c>
      <c r="F96" s="106"/>
      <c r="G96" s="41">
        <v>31.83</v>
      </c>
      <c r="H96" s="41">
        <v>28.6</v>
      </c>
      <c r="I96" s="42">
        <v>28.6</v>
      </c>
      <c r="J96" s="91">
        <f t="shared" si="3"/>
        <v>28.6</v>
      </c>
      <c r="K96" s="56">
        <f t="shared" si="4"/>
        <v>0</v>
      </c>
      <c r="L96" s="111">
        <f>ROUND(J96*报价汇总表2!$C$8,2)</f>
        <v>0</v>
      </c>
      <c r="M96" s="56"/>
      <c r="N96" s="110"/>
    </row>
    <row r="97" ht="39.95" customHeight="1" spans="1:14">
      <c r="A97" s="38" t="s">
        <v>337</v>
      </c>
      <c r="B97" s="39" t="s">
        <v>308</v>
      </c>
      <c r="C97" s="40" t="s">
        <v>338</v>
      </c>
      <c r="D97" s="40" t="s">
        <v>339</v>
      </c>
      <c r="E97" s="105" t="s">
        <v>88</v>
      </c>
      <c r="F97" s="106"/>
      <c r="G97" s="41">
        <v>128.56</v>
      </c>
      <c r="H97" s="41">
        <v>115.7</v>
      </c>
      <c r="I97" s="42">
        <v>60.7287982424</v>
      </c>
      <c r="J97" s="91">
        <f t="shared" si="3"/>
        <v>60.73</v>
      </c>
      <c r="K97" s="56">
        <f t="shared" si="4"/>
        <v>0</v>
      </c>
      <c r="L97" s="111">
        <f>ROUND(J97*报价汇总表2!$C$8,2)</f>
        <v>0</v>
      </c>
      <c r="M97" s="56"/>
      <c r="N97" s="110" t="s">
        <v>340</v>
      </c>
    </row>
    <row r="98" ht="39.95" customHeight="1" spans="1:14">
      <c r="A98" s="38" t="s">
        <v>341</v>
      </c>
      <c r="B98" s="39" t="s">
        <v>311</v>
      </c>
      <c r="C98" s="40" t="s">
        <v>342</v>
      </c>
      <c r="D98" s="40" t="s">
        <v>339</v>
      </c>
      <c r="E98" s="105" t="s">
        <v>88</v>
      </c>
      <c r="F98" s="106"/>
      <c r="G98" s="41">
        <v>124.35594</v>
      </c>
      <c r="H98" s="41">
        <v>111.63</v>
      </c>
      <c r="I98" s="42">
        <v>60.728490848</v>
      </c>
      <c r="J98" s="91">
        <f t="shared" si="3"/>
        <v>60.73</v>
      </c>
      <c r="K98" s="56">
        <f t="shared" si="4"/>
        <v>0</v>
      </c>
      <c r="L98" s="111">
        <f>ROUND(J98*报价汇总表2!$C$8,2)</f>
        <v>0</v>
      </c>
      <c r="M98" s="56"/>
      <c r="N98" s="110" t="s">
        <v>340</v>
      </c>
    </row>
    <row r="99" ht="39.95" customHeight="1" spans="1:14">
      <c r="A99" s="38" t="s">
        <v>343</v>
      </c>
      <c r="B99" s="39" t="s">
        <v>344</v>
      </c>
      <c r="C99" s="40" t="s">
        <v>345</v>
      </c>
      <c r="D99" s="40" t="s">
        <v>339</v>
      </c>
      <c r="E99" s="105" t="s">
        <v>88</v>
      </c>
      <c r="F99" s="106"/>
      <c r="G99" s="41">
        <v>101.831764</v>
      </c>
      <c r="H99" s="41">
        <v>91.22</v>
      </c>
      <c r="I99" s="42">
        <v>60.728536796</v>
      </c>
      <c r="J99" s="91">
        <f t="shared" si="3"/>
        <v>60.73</v>
      </c>
      <c r="K99" s="56">
        <f t="shared" si="4"/>
        <v>0</v>
      </c>
      <c r="L99" s="111">
        <f>ROUND(J99*报价汇总表2!$C$8,2)</f>
        <v>0</v>
      </c>
      <c r="M99" s="56"/>
      <c r="N99" s="110" t="s">
        <v>340</v>
      </c>
    </row>
    <row r="100" ht="39.95" customHeight="1" spans="1:14">
      <c r="A100" s="38" t="s">
        <v>346</v>
      </c>
      <c r="B100" s="39" t="s">
        <v>347</v>
      </c>
      <c r="C100" s="40" t="s">
        <v>348</v>
      </c>
      <c r="D100" s="40" t="s">
        <v>339</v>
      </c>
      <c r="E100" s="105" t="s">
        <v>88</v>
      </c>
      <c r="F100" s="106"/>
      <c r="G100" s="41">
        <v>96.236416</v>
      </c>
      <c r="H100" s="41">
        <v>86.15</v>
      </c>
      <c r="I100" s="42">
        <v>60.728570624</v>
      </c>
      <c r="J100" s="91">
        <f t="shared" si="3"/>
        <v>60.73</v>
      </c>
      <c r="K100" s="56">
        <f t="shared" si="4"/>
        <v>0</v>
      </c>
      <c r="L100" s="111">
        <f>ROUND(J100*报价汇总表2!$C$8,2)</f>
        <v>0</v>
      </c>
      <c r="M100" s="56"/>
      <c r="N100" s="110" t="s">
        <v>340</v>
      </c>
    </row>
    <row r="101" ht="20.1" customHeight="1" spans="1:14">
      <c r="A101" s="38" t="s">
        <v>349</v>
      </c>
      <c r="B101" s="39" t="s">
        <v>350</v>
      </c>
      <c r="C101" s="40" t="s">
        <v>351</v>
      </c>
      <c r="D101" s="40"/>
      <c r="E101" s="105" t="s">
        <v>33</v>
      </c>
      <c r="F101" s="106"/>
      <c r="G101" s="41">
        <v>0</v>
      </c>
      <c r="H101" s="41"/>
      <c r="I101" s="42">
        <v>0</v>
      </c>
      <c r="J101" s="91">
        <f t="shared" si="3"/>
        <v>0</v>
      </c>
      <c r="K101" s="56">
        <f t="shared" si="4"/>
        <v>0</v>
      </c>
      <c r="L101" s="111">
        <f>ROUND(J101*报价汇总表2!$C$8,2)</f>
        <v>0</v>
      </c>
      <c r="M101" s="56"/>
      <c r="N101" s="110"/>
    </row>
    <row r="102" ht="20.1" customHeight="1" spans="1:14">
      <c r="A102" s="38" t="s">
        <v>352</v>
      </c>
      <c r="B102" s="39" t="s">
        <v>353</v>
      </c>
      <c r="C102" s="40" t="s">
        <v>354</v>
      </c>
      <c r="D102" s="40"/>
      <c r="E102" s="105" t="s">
        <v>33</v>
      </c>
      <c r="F102" s="106"/>
      <c r="G102" s="41">
        <v>0</v>
      </c>
      <c r="H102" s="41"/>
      <c r="I102" s="42">
        <v>0</v>
      </c>
      <c r="J102" s="91">
        <f t="shared" si="3"/>
        <v>0</v>
      </c>
      <c r="K102" s="56">
        <f t="shared" si="4"/>
        <v>0</v>
      </c>
      <c r="L102" s="111">
        <f>ROUND(J102*报价汇总表2!$C$8,2)</f>
        <v>0</v>
      </c>
      <c r="M102" s="56"/>
      <c r="N102" s="110"/>
    </row>
    <row r="103" ht="20.1" customHeight="1" spans="1:14">
      <c r="A103" s="38" t="s">
        <v>45</v>
      </c>
      <c r="B103" s="39" t="s">
        <v>355</v>
      </c>
      <c r="C103" s="40" t="s">
        <v>356</v>
      </c>
      <c r="D103" s="40" t="s">
        <v>357</v>
      </c>
      <c r="E103" s="105" t="s">
        <v>57</v>
      </c>
      <c r="F103" s="106"/>
      <c r="G103" s="41">
        <v>24.99</v>
      </c>
      <c r="H103" s="41">
        <v>22.02</v>
      </c>
      <c r="I103" s="42">
        <v>22.02</v>
      </c>
      <c r="J103" s="91">
        <f t="shared" si="3"/>
        <v>22.02</v>
      </c>
      <c r="K103" s="56">
        <f t="shared" si="4"/>
        <v>0</v>
      </c>
      <c r="L103" s="111">
        <f>ROUND(J103*报价汇总表2!$C$8,2)</f>
        <v>0</v>
      </c>
      <c r="M103" s="56"/>
      <c r="N103" s="110"/>
    </row>
    <row r="104" ht="30" customHeight="1" spans="1:14">
      <c r="A104" s="38" t="s">
        <v>49</v>
      </c>
      <c r="B104" s="39" t="s">
        <v>358</v>
      </c>
      <c r="C104" s="40" t="s">
        <v>359</v>
      </c>
      <c r="D104" s="40"/>
      <c r="E104" s="105" t="s">
        <v>33</v>
      </c>
      <c r="F104" s="106"/>
      <c r="G104" s="41">
        <v>0</v>
      </c>
      <c r="H104" s="41"/>
      <c r="I104" s="42">
        <v>0</v>
      </c>
      <c r="J104" s="91">
        <f t="shared" si="3"/>
        <v>0</v>
      </c>
      <c r="K104" s="56">
        <f t="shared" si="4"/>
        <v>0</v>
      </c>
      <c r="L104" s="111">
        <f>ROUND(J104*报价汇总表2!$C$8,2)</f>
        <v>0</v>
      </c>
      <c r="M104" s="56"/>
      <c r="N104" s="110"/>
    </row>
    <row r="105" ht="69.95" customHeight="1" spans="1:14">
      <c r="A105" s="38" t="s">
        <v>61</v>
      </c>
      <c r="B105" s="39" t="s">
        <v>360</v>
      </c>
      <c r="C105" s="40" t="s">
        <v>361</v>
      </c>
      <c r="D105" s="40" t="s">
        <v>362</v>
      </c>
      <c r="E105" s="105" t="s">
        <v>57</v>
      </c>
      <c r="F105" s="106">
        <v>800</v>
      </c>
      <c r="G105" s="41">
        <v>414.74</v>
      </c>
      <c r="H105" s="41">
        <v>350.34</v>
      </c>
      <c r="I105" s="42">
        <v>350.34</v>
      </c>
      <c r="J105" s="91">
        <f t="shared" si="3"/>
        <v>350.34</v>
      </c>
      <c r="K105" s="56">
        <f t="shared" si="4"/>
        <v>280272</v>
      </c>
      <c r="L105" s="112"/>
      <c r="M105" s="56">
        <f>ROUND(F105*L105,0)</f>
        <v>0</v>
      </c>
      <c r="N105" s="110"/>
    </row>
    <row r="106" ht="69.95" customHeight="1" spans="1:14">
      <c r="A106" s="38" t="s">
        <v>66</v>
      </c>
      <c r="B106" s="39" t="s">
        <v>363</v>
      </c>
      <c r="C106" s="40" t="s">
        <v>364</v>
      </c>
      <c r="D106" s="40" t="s">
        <v>362</v>
      </c>
      <c r="E106" s="105" t="s">
        <v>57</v>
      </c>
      <c r="F106" s="106"/>
      <c r="G106" s="41">
        <v>419.89</v>
      </c>
      <c r="H106" s="41">
        <v>355.66</v>
      </c>
      <c r="I106" s="42">
        <v>355.66</v>
      </c>
      <c r="J106" s="91">
        <f t="shared" si="3"/>
        <v>355.66</v>
      </c>
      <c r="K106" s="56">
        <f t="shared" si="4"/>
        <v>0</v>
      </c>
      <c r="L106" s="111">
        <f>ROUND(J106*报价汇总表2!$C$8,2)</f>
        <v>0</v>
      </c>
      <c r="M106" s="56"/>
      <c r="N106" s="110"/>
    </row>
    <row r="107" ht="20.1" customHeight="1" spans="1:14">
      <c r="A107" s="38" t="s">
        <v>190</v>
      </c>
      <c r="B107" s="39" t="s">
        <v>365</v>
      </c>
      <c r="C107" s="40" t="s">
        <v>366</v>
      </c>
      <c r="D107" s="40"/>
      <c r="E107" s="105" t="s">
        <v>33</v>
      </c>
      <c r="F107" s="106"/>
      <c r="G107" s="41">
        <v>0</v>
      </c>
      <c r="H107" s="41"/>
      <c r="I107" s="42">
        <v>0</v>
      </c>
      <c r="J107" s="91">
        <f t="shared" si="3"/>
        <v>0</v>
      </c>
      <c r="K107" s="56">
        <f t="shared" si="4"/>
        <v>0</v>
      </c>
      <c r="L107" s="111">
        <f>ROUND(J107*报价汇总表2!$C$8,2)</f>
        <v>0</v>
      </c>
      <c r="M107" s="56"/>
      <c r="N107" s="110"/>
    </row>
    <row r="108" ht="50.1" customHeight="1" spans="1:14">
      <c r="A108" s="38" t="s">
        <v>61</v>
      </c>
      <c r="B108" s="39" t="s">
        <v>367</v>
      </c>
      <c r="C108" s="40" t="s">
        <v>368</v>
      </c>
      <c r="D108" s="40" t="s">
        <v>369</v>
      </c>
      <c r="E108" s="105" t="s">
        <v>57</v>
      </c>
      <c r="F108" s="106">
        <v>300</v>
      </c>
      <c r="G108" s="41">
        <v>628.77</v>
      </c>
      <c r="H108" s="41">
        <v>563.7</v>
      </c>
      <c r="I108" s="42">
        <v>246.555466412</v>
      </c>
      <c r="J108" s="91">
        <f t="shared" si="3"/>
        <v>246.56</v>
      </c>
      <c r="K108" s="56">
        <f t="shared" si="4"/>
        <v>73968</v>
      </c>
      <c r="L108" s="112"/>
      <c r="M108" s="56">
        <f>ROUND(F108*L108,0)</f>
        <v>0</v>
      </c>
      <c r="N108" s="110" t="s">
        <v>117</v>
      </c>
    </row>
    <row r="109" ht="50.1" customHeight="1" spans="1:14">
      <c r="A109" s="38" t="s">
        <v>66</v>
      </c>
      <c r="B109" s="39" t="s">
        <v>370</v>
      </c>
      <c r="C109" s="40" t="s">
        <v>371</v>
      </c>
      <c r="D109" s="40" t="s">
        <v>369</v>
      </c>
      <c r="E109" s="105" t="s">
        <v>57</v>
      </c>
      <c r="F109" s="106">
        <v>300</v>
      </c>
      <c r="G109" s="41">
        <v>642.49</v>
      </c>
      <c r="H109" s="41">
        <v>576.37</v>
      </c>
      <c r="I109" s="42">
        <v>245.161431532</v>
      </c>
      <c r="J109" s="91">
        <f t="shared" si="3"/>
        <v>245.16</v>
      </c>
      <c r="K109" s="56">
        <f t="shared" si="4"/>
        <v>73548</v>
      </c>
      <c r="L109" s="112"/>
      <c r="M109" s="56">
        <f>ROUND(F109*L109,0)</f>
        <v>0</v>
      </c>
      <c r="N109" s="110" t="s">
        <v>113</v>
      </c>
    </row>
    <row r="110" ht="50.1" customHeight="1" spans="1:14">
      <c r="A110" s="38" t="s">
        <v>372</v>
      </c>
      <c r="B110" s="39" t="s">
        <v>373</v>
      </c>
      <c r="C110" s="40" t="s">
        <v>374</v>
      </c>
      <c r="D110" s="40" t="s">
        <v>369</v>
      </c>
      <c r="E110" s="105" t="s">
        <v>57</v>
      </c>
      <c r="F110" s="106"/>
      <c r="G110" s="41">
        <v>654.51</v>
      </c>
      <c r="H110" s="41">
        <v>590.55</v>
      </c>
      <c r="I110" s="42">
        <v>247.549022564</v>
      </c>
      <c r="J110" s="91">
        <f t="shared" si="3"/>
        <v>247.55</v>
      </c>
      <c r="K110" s="56">
        <f t="shared" si="4"/>
        <v>0</v>
      </c>
      <c r="L110" s="111">
        <f>ROUND(J110*报价汇总表2!$C$8,2)</f>
        <v>0</v>
      </c>
      <c r="M110" s="56"/>
      <c r="N110" s="110" t="s">
        <v>375</v>
      </c>
    </row>
    <row r="111" ht="30" customHeight="1" spans="1:14">
      <c r="A111" s="38" t="s">
        <v>376</v>
      </c>
      <c r="B111" s="39" t="s">
        <v>377</v>
      </c>
      <c r="C111" s="40" t="s">
        <v>378</v>
      </c>
      <c r="D111" s="40" t="s">
        <v>379</v>
      </c>
      <c r="E111" s="105" t="s">
        <v>168</v>
      </c>
      <c r="F111" s="106"/>
      <c r="G111" s="41">
        <v>6.93</v>
      </c>
      <c r="H111" s="41">
        <v>5.86</v>
      </c>
      <c r="I111" s="42">
        <v>0.86129161</v>
      </c>
      <c r="J111" s="91">
        <f t="shared" si="3"/>
        <v>0.86</v>
      </c>
      <c r="K111" s="56">
        <f t="shared" si="4"/>
        <v>0</v>
      </c>
      <c r="L111" s="111">
        <f>ROUND(J111*报价汇总表2!$C$8,2)</f>
        <v>0</v>
      </c>
      <c r="M111" s="56"/>
      <c r="N111" s="110" t="s">
        <v>380</v>
      </c>
    </row>
    <row r="112" ht="50.1" customHeight="1" spans="1:14">
      <c r="A112" s="38" t="s">
        <v>381</v>
      </c>
      <c r="B112" s="39" t="s">
        <v>382</v>
      </c>
      <c r="C112" s="40" t="s">
        <v>383</v>
      </c>
      <c r="D112" s="40" t="s">
        <v>369</v>
      </c>
      <c r="E112" s="105" t="s">
        <v>57</v>
      </c>
      <c r="F112" s="106"/>
      <c r="G112" s="41">
        <v>704.478408</v>
      </c>
      <c r="H112" s="41">
        <v>608.16</v>
      </c>
      <c r="I112" s="42">
        <v>245.1601993552</v>
      </c>
      <c r="J112" s="91">
        <f t="shared" si="3"/>
        <v>245.16</v>
      </c>
      <c r="K112" s="56">
        <f t="shared" si="4"/>
        <v>0</v>
      </c>
      <c r="L112" s="111">
        <f>ROUND(J112*报价汇总表2!$C$8,2)</f>
        <v>0</v>
      </c>
      <c r="M112" s="56"/>
      <c r="N112" s="110" t="s">
        <v>384</v>
      </c>
    </row>
    <row r="113" ht="30" customHeight="1" spans="1:14">
      <c r="A113" s="38" t="s">
        <v>285</v>
      </c>
      <c r="B113" s="39" t="s">
        <v>385</v>
      </c>
      <c r="C113" s="40" t="s">
        <v>386</v>
      </c>
      <c r="D113" s="40"/>
      <c r="E113" s="105" t="s">
        <v>33</v>
      </c>
      <c r="F113" s="106"/>
      <c r="G113" s="41">
        <v>0</v>
      </c>
      <c r="H113" s="41"/>
      <c r="I113" s="42">
        <v>0</v>
      </c>
      <c r="J113" s="91">
        <f t="shared" si="3"/>
        <v>0</v>
      </c>
      <c r="K113" s="56">
        <f t="shared" si="4"/>
        <v>0</v>
      </c>
      <c r="L113" s="111">
        <f>ROUND(J113*报价汇总表2!$C$8,2)</f>
        <v>0</v>
      </c>
      <c r="M113" s="56"/>
      <c r="N113" s="110"/>
    </row>
    <row r="114" ht="80.1" customHeight="1" spans="1:14">
      <c r="A114" s="38" t="s">
        <v>61</v>
      </c>
      <c r="B114" s="39" t="s">
        <v>387</v>
      </c>
      <c r="C114" s="40" t="s">
        <v>388</v>
      </c>
      <c r="D114" s="40" t="s">
        <v>389</v>
      </c>
      <c r="E114" s="105" t="s">
        <v>57</v>
      </c>
      <c r="F114" s="106">
        <v>60</v>
      </c>
      <c r="G114" s="41">
        <v>722.61</v>
      </c>
      <c r="H114" s="41">
        <v>643.52</v>
      </c>
      <c r="I114" s="42">
        <v>306.709910604</v>
      </c>
      <c r="J114" s="91">
        <f t="shared" si="3"/>
        <v>306.71</v>
      </c>
      <c r="K114" s="56">
        <f t="shared" si="4"/>
        <v>18403</v>
      </c>
      <c r="L114" s="112"/>
      <c r="M114" s="56">
        <f>ROUND(F114*L114,0)</f>
        <v>0</v>
      </c>
      <c r="N114" s="110" t="s">
        <v>117</v>
      </c>
    </row>
    <row r="115" ht="20.1" customHeight="1" spans="1:14">
      <c r="A115" s="38" t="s">
        <v>289</v>
      </c>
      <c r="B115" s="39" t="s">
        <v>390</v>
      </c>
      <c r="C115" s="40" t="s">
        <v>391</v>
      </c>
      <c r="D115" s="40"/>
      <c r="E115" s="105" t="s">
        <v>33</v>
      </c>
      <c r="F115" s="106"/>
      <c r="G115" s="41">
        <v>0</v>
      </c>
      <c r="H115" s="41"/>
      <c r="I115" s="42">
        <v>0</v>
      </c>
      <c r="J115" s="91">
        <f t="shared" si="3"/>
        <v>0</v>
      </c>
      <c r="K115" s="56">
        <f t="shared" si="4"/>
        <v>0</v>
      </c>
      <c r="L115" s="111">
        <f>ROUND(J115*报价汇总表2!$C$8,2)</f>
        <v>0</v>
      </c>
      <c r="M115" s="56"/>
      <c r="N115" s="110"/>
    </row>
    <row r="116" ht="39.95" customHeight="1" spans="1:14">
      <c r="A116" s="38" t="s">
        <v>61</v>
      </c>
      <c r="B116" s="39" t="s">
        <v>392</v>
      </c>
      <c r="C116" s="40" t="s">
        <v>393</v>
      </c>
      <c r="D116" s="40" t="s">
        <v>394</v>
      </c>
      <c r="E116" s="105" t="s">
        <v>57</v>
      </c>
      <c r="F116" s="106">
        <v>50</v>
      </c>
      <c r="G116" s="41">
        <v>683.67</v>
      </c>
      <c r="H116" s="41">
        <v>612.53</v>
      </c>
      <c r="I116" s="42">
        <v>247.4150964106</v>
      </c>
      <c r="J116" s="91">
        <f t="shared" si="3"/>
        <v>247.42</v>
      </c>
      <c r="K116" s="56">
        <f t="shared" si="4"/>
        <v>12371</v>
      </c>
      <c r="L116" s="112"/>
      <c r="M116" s="56">
        <f>ROUND(F116*L116,0)</f>
        <v>0</v>
      </c>
      <c r="N116" s="110" t="s">
        <v>117</v>
      </c>
    </row>
    <row r="117" ht="39.95" customHeight="1" spans="1:14">
      <c r="A117" s="38" t="s">
        <v>66</v>
      </c>
      <c r="B117" s="39" t="s">
        <v>395</v>
      </c>
      <c r="C117" s="40" t="s">
        <v>396</v>
      </c>
      <c r="D117" s="40" t="s">
        <v>394</v>
      </c>
      <c r="E117" s="105" t="s">
        <v>57</v>
      </c>
      <c r="F117" s="106"/>
      <c r="G117" s="41">
        <v>748.39</v>
      </c>
      <c r="H117" s="41">
        <v>677.63</v>
      </c>
      <c r="I117" s="42">
        <v>324.1896944184</v>
      </c>
      <c r="J117" s="91">
        <f t="shared" si="3"/>
        <v>324.19</v>
      </c>
      <c r="K117" s="56">
        <f t="shared" si="4"/>
        <v>0</v>
      </c>
      <c r="L117" s="111">
        <f>ROUND(J117*报价汇总表2!$C$8,2)</f>
        <v>0</v>
      </c>
      <c r="M117" s="56"/>
      <c r="N117" s="110" t="s">
        <v>117</v>
      </c>
    </row>
    <row r="118" ht="30" customHeight="1" spans="1:14">
      <c r="A118" s="38" t="s">
        <v>372</v>
      </c>
      <c r="B118" s="39" t="s">
        <v>397</v>
      </c>
      <c r="C118" s="40" t="s">
        <v>398</v>
      </c>
      <c r="D118" s="40" t="s">
        <v>399</v>
      </c>
      <c r="E118" s="105" t="s">
        <v>168</v>
      </c>
      <c r="F118" s="106">
        <v>400</v>
      </c>
      <c r="G118" s="41">
        <v>6.93</v>
      </c>
      <c r="H118" s="41">
        <v>5.86</v>
      </c>
      <c r="I118" s="42">
        <v>0.9793</v>
      </c>
      <c r="J118" s="91">
        <f t="shared" si="3"/>
        <v>0.98</v>
      </c>
      <c r="K118" s="56">
        <f t="shared" si="4"/>
        <v>392</v>
      </c>
      <c r="L118" s="112"/>
      <c r="M118" s="56">
        <f>ROUND(F118*L118,0)</f>
        <v>0</v>
      </c>
      <c r="N118" s="110" t="s">
        <v>400</v>
      </c>
    </row>
    <row r="119" ht="39.95" customHeight="1" spans="1:14">
      <c r="A119" s="38" t="s">
        <v>376</v>
      </c>
      <c r="B119" s="39" t="s">
        <v>401</v>
      </c>
      <c r="C119" s="40" t="s">
        <v>402</v>
      </c>
      <c r="D119" s="40" t="s">
        <v>394</v>
      </c>
      <c r="E119" s="105" t="s">
        <v>57</v>
      </c>
      <c r="F119" s="106">
        <v>120</v>
      </c>
      <c r="G119" s="41">
        <v>709.29</v>
      </c>
      <c r="H119" s="41">
        <v>652.53</v>
      </c>
      <c r="I119" s="42">
        <v>248.1661690918</v>
      </c>
      <c r="J119" s="91">
        <f t="shared" si="3"/>
        <v>248.17</v>
      </c>
      <c r="K119" s="56">
        <f t="shared" si="4"/>
        <v>29780</v>
      </c>
      <c r="L119" s="112"/>
      <c r="M119" s="56">
        <f>ROUND(F119*L119,0)</f>
        <v>0</v>
      </c>
      <c r="N119" s="110" t="s">
        <v>375</v>
      </c>
    </row>
    <row r="120" ht="39.95" customHeight="1" spans="1:14">
      <c r="A120" s="38" t="s">
        <v>403</v>
      </c>
      <c r="B120" s="39" t="s">
        <v>404</v>
      </c>
      <c r="C120" s="40" t="s">
        <v>405</v>
      </c>
      <c r="D120" s="40" t="s">
        <v>394</v>
      </c>
      <c r="E120" s="105" t="s">
        <v>57</v>
      </c>
      <c r="F120" s="106"/>
      <c r="G120" s="41">
        <v>776.29</v>
      </c>
      <c r="H120" s="41">
        <v>689.2</v>
      </c>
      <c r="I120" s="42">
        <v>324.192337976</v>
      </c>
      <c r="J120" s="91">
        <f t="shared" si="3"/>
        <v>324.19</v>
      </c>
      <c r="K120" s="56">
        <f t="shared" si="4"/>
        <v>0</v>
      </c>
      <c r="L120" s="111">
        <f>ROUND(J120*报价汇总表2!$C$8,2)</f>
        <v>0</v>
      </c>
      <c r="M120" s="56"/>
      <c r="N120" s="110" t="s">
        <v>375</v>
      </c>
    </row>
    <row r="121" ht="30" customHeight="1" spans="1:14">
      <c r="A121" s="38" t="s">
        <v>406</v>
      </c>
      <c r="B121" s="39" t="s">
        <v>407</v>
      </c>
      <c r="C121" s="40" t="s">
        <v>408</v>
      </c>
      <c r="D121" s="40" t="s">
        <v>409</v>
      </c>
      <c r="E121" s="105" t="s">
        <v>410</v>
      </c>
      <c r="F121" s="106"/>
      <c r="G121" s="41">
        <v>27.6</v>
      </c>
      <c r="H121" s="41">
        <v>25.62</v>
      </c>
      <c r="I121" s="42">
        <v>25.62</v>
      </c>
      <c r="J121" s="91">
        <f t="shared" si="3"/>
        <v>25.62</v>
      </c>
      <c r="K121" s="56">
        <f t="shared" si="4"/>
        <v>0</v>
      </c>
      <c r="L121" s="111">
        <f>ROUND(J121*报价汇总表2!$C$8,2)</f>
        <v>0</v>
      </c>
      <c r="M121" s="56"/>
      <c r="N121" s="110"/>
    </row>
    <row r="122" ht="39.95" customHeight="1" spans="1:14">
      <c r="A122" s="38" t="s">
        <v>411</v>
      </c>
      <c r="B122" s="39" t="s">
        <v>412</v>
      </c>
      <c r="C122" s="40" t="s">
        <v>413</v>
      </c>
      <c r="D122" s="40" t="s">
        <v>414</v>
      </c>
      <c r="E122" s="105" t="s">
        <v>57</v>
      </c>
      <c r="F122" s="106"/>
      <c r="G122" s="41">
        <v>51.3</v>
      </c>
      <c r="H122" s="41">
        <v>45.38</v>
      </c>
      <c r="I122" s="42">
        <v>45.38</v>
      </c>
      <c r="J122" s="91">
        <f t="shared" si="3"/>
        <v>45.38</v>
      </c>
      <c r="K122" s="56">
        <f t="shared" si="4"/>
        <v>0</v>
      </c>
      <c r="L122" s="111">
        <f>ROUND(J122*报价汇总表2!$C$8,2)</f>
        <v>0</v>
      </c>
      <c r="M122" s="56"/>
      <c r="N122" s="110"/>
    </row>
    <row r="123" ht="30" customHeight="1" spans="1:14">
      <c r="A123" s="38" t="s">
        <v>415</v>
      </c>
      <c r="B123" s="39" t="s">
        <v>416</v>
      </c>
      <c r="C123" s="40" t="s">
        <v>417</v>
      </c>
      <c r="D123" s="40" t="s">
        <v>418</v>
      </c>
      <c r="E123" s="105" t="s">
        <v>410</v>
      </c>
      <c r="F123" s="106"/>
      <c r="G123" s="41">
        <v>97.51</v>
      </c>
      <c r="H123" s="41">
        <v>85.78</v>
      </c>
      <c r="I123" s="42">
        <v>85.78</v>
      </c>
      <c r="J123" s="91">
        <f t="shared" si="3"/>
        <v>85.78</v>
      </c>
      <c r="K123" s="56">
        <f t="shared" si="4"/>
        <v>0</v>
      </c>
      <c r="L123" s="111">
        <f>ROUND(J123*报价汇总表2!$C$8,2)</f>
        <v>0</v>
      </c>
      <c r="M123" s="56"/>
      <c r="N123" s="110"/>
    </row>
    <row r="124" ht="39.95" customHeight="1" spans="1:14">
      <c r="A124" s="38" t="s">
        <v>419</v>
      </c>
      <c r="B124" s="39" t="s">
        <v>420</v>
      </c>
      <c r="C124" s="40" t="s">
        <v>421</v>
      </c>
      <c r="D124" s="40" t="s">
        <v>409</v>
      </c>
      <c r="E124" s="105" t="s">
        <v>101</v>
      </c>
      <c r="F124" s="106">
        <v>12</v>
      </c>
      <c r="G124" s="41">
        <v>416.03</v>
      </c>
      <c r="H124" s="41">
        <v>365.27</v>
      </c>
      <c r="I124" s="42">
        <v>365.27</v>
      </c>
      <c r="J124" s="91">
        <f t="shared" si="3"/>
        <v>365.27</v>
      </c>
      <c r="K124" s="56">
        <f t="shared" si="4"/>
        <v>4383</v>
      </c>
      <c r="L124" s="112"/>
      <c r="M124" s="56">
        <f>ROUND(F124*L124,0)</f>
        <v>0</v>
      </c>
      <c r="N124" s="110"/>
    </row>
    <row r="125" ht="20.1" customHeight="1" spans="1:14">
      <c r="A125" s="38" t="s">
        <v>422</v>
      </c>
      <c r="B125" s="39" t="s">
        <v>423</v>
      </c>
      <c r="C125" s="40" t="s">
        <v>424</v>
      </c>
      <c r="D125" s="40"/>
      <c r="E125" s="105" t="s">
        <v>33</v>
      </c>
      <c r="F125" s="106"/>
      <c r="G125" s="41">
        <v>0</v>
      </c>
      <c r="H125" s="41"/>
      <c r="I125" s="42">
        <v>0</v>
      </c>
      <c r="J125" s="91">
        <f t="shared" si="3"/>
        <v>0</v>
      </c>
      <c r="K125" s="56">
        <f t="shared" si="4"/>
        <v>0</v>
      </c>
      <c r="L125" s="111">
        <f>ROUND(J125*报价汇总表2!$C$8,2)</f>
        <v>0</v>
      </c>
      <c r="M125" s="56"/>
      <c r="N125" s="110"/>
    </row>
    <row r="126" ht="20.1" customHeight="1" spans="1:14">
      <c r="A126" s="38" t="s">
        <v>45</v>
      </c>
      <c r="B126" s="39" t="s">
        <v>425</v>
      </c>
      <c r="C126" s="40" t="s">
        <v>426</v>
      </c>
      <c r="D126" s="40"/>
      <c r="E126" s="105" t="s">
        <v>33</v>
      </c>
      <c r="F126" s="106"/>
      <c r="G126" s="41">
        <v>0</v>
      </c>
      <c r="H126" s="41"/>
      <c r="I126" s="42">
        <v>0</v>
      </c>
      <c r="J126" s="91">
        <f t="shared" si="3"/>
        <v>0</v>
      </c>
      <c r="K126" s="56">
        <f t="shared" si="4"/>
        <v>0</v>
      </c>
      <c r="L126" s="111">
        <f>ROUND(J126*报价汇总表2!$C$8,2)</f>
        <v>0</v>
      </c>
      <c r="M126" s="56"/>
      <c r="N126" s="110"/>
    </row>
    <row r="127" ht="69.95" customHeight="1" spans="1:14">
      <c r="A127" s="38" t="s">
        <v>61</v>
      </c>
      <c r="B127" s="39" t="s">
        <v>427</v>
      </c>
      <c r="C127" s="40" t="s">
        <v>428</v>
      </c>
      <c r="D127" s="40" t="s">
        <v>429</v>
      </c>
      <c r="E127" s="105" t="s">
        <v>57</v>
      </c>
      <c r="F127" s="106">
        <v>300</v>
      </c>
      <c r="G127" s="41">
        <v>431.95</v>
      </c>
      <c r="H127" s="41">
        <v>364.14</v>
      </c>
      <c r="I127" s="42">
        <v>364.14</v>
      </c>
      <c r="J127" s="91">
        <f t="shared" si="3"/>
        <v>364.14</v>
      </c>
      <c r="K127" s="56">
        <f t="shared" si="4"/>
        <v>109242</v>
      </c>
      <c r="L127" s="112"/>
      <c r="M127" s="56">
        <f>ROUND(F127*L127,0)</f>
        <v>0</v>
      </c>
      <c r="N127" s="110"/>
    </row>
    <row r="128" ht="69.95" customHeight="1" spans="1:14">
      <c r="A128" s="38" t="s">
        <v>66</v>
      </c>
      <c r="B128" s="39" t="s">
        <v>430</v>
      </c>
      <c r="C128" s="40" t="s">
        <v>431</v>
      </c>
      <c r="D128" s="40" t="s">
        <v>429</v>
      </c>
      <c r="E128" s="105" t="s">
        <v>57</v>
      </c>
      <c r="F128" s="106"/>
      <c r="G128" s="41">
        <v>437.1</v>
      </c>
      <c r="H128" s="41">
        <v>369.46</v>
      </c>
      <c r="I128" s="42">
        <v>369.46</v>
      </c>
      <c r="J128" s="91">
        <f t="shared" si="3"/>
        <v>369.46</v>
      </c>
      <c r="K128" s="56">
        <f t="shared" si="4"/>
        <v>0</v>
      </c>
      <c r="L128" s="111">
        <f>ROUND(J128*报价汇总表2!$C$8,2)</f>
        <v>0</v>
      </c>
      <c r="M128" s="56"/>
      <c r="N128" s="110"/>
    </row>
    <row r="129" ht="30" customHeight="1" spans="1:14">
      <c r="A129" s="38" t="s">
        <v>49</v>
      </c>
      <c r="B129" s="39" t="s">
        <v>432</v>
      </c>
      <c r="C129" s="40" t="s">
        <v>433</v>
      </c>
      <c r="D129" s="40"/>
      <c r="E129" s="105" t="s">
        <v>33</v>
      </c>
      <c r="F129" s="106"/>
      <c r="G129" s="41">
        <v>0</v>
      </c>
      <c r="H129" s="41"/>
      <c r="I129" s="42">
        <v>0</v>
      </c>
      <c r="J129" s="91">
        <f t="shared" si="3"/>
        <v>0</v>
      </c>
      <c r="K129" s="56">
        <f t="shared" si="4"/>
        <v>0</v>
      </c>
      <c r="L129" s="111">
        <f>ROUND(J129*报价汇总表2!$C$8,2)</f>
        <v>0</v>
      </c>
      <c r="M129" s="56"/>
      <c r="N129" s="110"/>
    </row>
    <row r="130" ht="69.95" customHeight="1" spans="1:14">
      <c r="A130" s="38" t="s">
        <v>61</v>
      </c>
      <c r="B130" s="39" t="s">
        <v>434</v>
      </c>
      <c r="C130" s="40" t="s">
        <v>435</v>
      </c>
      <c r="D130" s="40" t="s">
        <v>436</v>
      </c>
      <c r="E130" s="105" t="s">
        <v>57</v>
      </c>
      <c r="F130" s="106"/>
      <c r="G130" s="41">
        <v>737.36</v>
      </c>
      <c r="H130" s="41">
        <v>668.16</v>
      </c>
      <c r="I130" s="42">
        <v>331.597116524</v>
      </c>
      <c r="J130" s="91">
        <f t="shared" si="3"/>
        <v>331.6</v>
      </c>
      <c r="K130" s="56">
        <f t="shared" si="4"/>
        <v>0</v>
      </c>
      <c r="L130" s="111">
        <f>ROUND(J130*报价汇总表2!$C$8,2)</f>
        <v>0</v>
      </c>
      <c r="M130" s="56"/>
      <c r="N130" s="110" t="s">
        <v>437</v>
      </c>
    </row>
    <row r="131" ht="20.1" customHeight="1" spans="1:14">
      <c r="A131" s="38" t="s">
        <v>190</v>
      </c>
      <c r="B131" s="39" t="s">
        <v>438</v>
      </c>
      <c r="C131" s="40" t="s">
        <v>439</v>
      </c>
      <c r="D131" s="40"/>
      <c r="E131" s="105" t="s">
        <v>33</v>
      </c>
      <c r="F131" s="106"/>
      <c r="G131" s="41">
        <v>0</v>
      </c>
      <c r="H131" s="41"/>
      <c r="I131" s="42">
        <v>0</v>
      </c>
      <c r="J131" s="91">
        <f t="shared" si="3"/>
        <v>0</v>
      </c>
      <c r="K131" s="56">
        <f t="shared" si="4"/>
        <v>0</v>
      </c>
      <c r="L131" s="111">
        <f>ROUND(J131*报价汇总表2!$C$8,2)</f>
        <v>0</v>
      </c>
      <c r="M131" s="56"/>
      <c r="N131" s="110"/>
    </row>
    <row r="132" ht="50.1" customHeight="1" spans="1:14">
      <c r="A132" s="38" t="s">
        <v>61</v>
      </c>
      <c r="B132" s="39" t="s">
        <v>440</v>
      </c>
      <c r="C132" s="40" t="s">
        <v>441</v>
      </c>
      <c r="D132" s="40" t="s">
        <v>442</v>
      </c>
      <c r="E132" s="105" t="s">
        <v>57</v>
      </c>
      <c r="F132" s="106">
        <v>200</v>
      </c>
      <c r="G132" s="41">
        <v>642.49</v>
      </c>
      <c r="H132" s="41">
        <v>576.37</v>
      </c>
      <c r="I132" s="42">
        <v>245.161431532</v>
      </c>
      <c r="J132" s="91">
        <f t="shared" si="3"/>
        <v>245.16</v>
      </c>
      <c r="K132" s="56">
        <f t="shared" si="4"/>
        <v>49032</v>
      </c>
      <c r="L132" s="112"/>
      <c r="M132" s="56">
        <f>ROUND(F132*L132,0)</f>
        <v>0</v>
      </c>
      <c r="N132" s="110" t="s">
        <v>146</v>
      </c>
    </row>
    <row r="133" ht="50.1" customHeight="1" spans="1:14">
      <c r="A133" s="38" t="s">
        <v>66</v>
      </c>
      <c r="B133" s="39" t="s">
        <v>443</v>
      </c>
      <c r="C133" s="40" t="s">
        <v>444</v>
      </c>
      <c r="D133" s="40" t="s">
        <v>442</v>
      </c>
      <c r="E133" s="105" t="s">
        <v>57</v>
      </c>
      <c r="F133" s="106"/>
      <c r="G133" s="41">
        <v>628.77</v>
      </c>
      <c r="H133" s="41">
        <v>563.7</v>
      </c>
      <c r="I133" s="42">
        <v>246.555466412</v>
      </c>
      <c r="J133" s="91">
        <f t="shared" si="3"/>
        <v>246.56</v>
      </c>
      <c r="K133" s="56">
        <f t="shared" si="4"/>
        <v>0</v>
      </c>
      <c r="L133" s="111">
        <f>ROUND(J133*报价汇总表2!$C$8,2)</f>
        <v>0</v>
      </c>
      <c r="M133" s="56"/>
      <c r="N133" s="110" t="s">
        <v>437</v>
      </c>
    </row>
    <row r="134" ht="50.1" customHeight="1" spans="1:14">
      <c r="A134" s="38" t="s">
        <v>445</v>
      </c>
      <c r="B134" s="39" t="s">
        <v>446</v>
      </c>
      <c r="C134" s="40" t="s">
        <v>447</v>
      </c>
      <c r="D134" s="40" t="s">
        <v>442</v>
      </c>
      <c r="E134" s="105" t="s">
        <v>57</v>
      </c>
      <c r="F134" s="106"/>
      <c r="G134" s="41">
        <v>733.713432</v>
      </c>
      <c r="H134" s="41">
        <v>658.34</v>
      </c>
      <c r="I134" s="42">
        <v>310.9357833776</v>
      </c>
      <c r="J134" s="91">
        <f t="shared" si="3"/>
        <v>310.94</v>
      </c>
      <c r="K134" s="56">
        <f t="shared" si="4"/>
        <v>0</v>
      </c>
      <c r="L134" s="111">
        <f>ROUND(J134*报价汇总表2!$C$8,2)</f>
        <v>0</v>
      </c>
      <c r="M134" s="56"/>
      <c r="N134" s="110" t="s">
        <v>437</v>
      </c>
    </row>
    <row r="135" ht="69.95" customHeight="1" spans="1:14">
      <c r="A135" s="38" t="s">
        <v>285</v>
      </c>
      <c r="B135" s="39" t="s">
        <v>448</v>
      </c>
      <c r="C135" s="40" t="s">
        <v>449</v>
      </c>
      <c r="D135" s="40" t="s">
        <v>429</v>
      </c>
      <c r="E135" s="105" t="s">
        <v>57</v>
      </c>
      <c r="F135" s="106"/>
      <c r="G135" s="41">
        <v>613.25</v>
      </c>
      <c r="H135" s="41">
        <v>535.5</v>
      </c>
      <c r="I135" s="42">
        <v>258.647792884</v>
      </c>
      <c r="J135" s="91">
        <f t="shared" ref="J135:J198" si="5">ROUND(I135,2)</f>
        <v>258.65</v>
      </c>
      <c r="K135" s="56">
        <f t="shared" ref="K135:K198" si="6">ROUND(F135*J135,0)</f>
        <v>0</v>
      </c>
      <c r="L135" s="111">
        <f>ROUND(J135*报价汇总表2!$C$8,2)</f>
        <v>0</v>
      </c>
      <c r="M135" s="56"/>
      <c r="N135" s="110" t="s">
        <v>437</v>
      </c>
    </row>
    <row r="136" ht="20.1" customHeight="1" spans="1:14">
      <c r="A136" s="38" t="s">
        <v>450</v>
      </c>
      <c r="B136" s="39" t="s">
        <v>451</v>
      </c>
      <c r="C136" s="40" t="s">
        <v>452</v>
      </c>
      <c r="D136" s="40"/>
      <c r="E136" s="105" t="s">
        <v>33</v>
      </c>
      <c r="F136" s="106"/>
      <c r="G136" s="41"/>
      <c r="H136" s="41"/>
      <c r="I136" s="42">
        <v>0</v>
      </c>
      <c r="J136" s="91">
        <f t="shared" si="5"/>
        <v>0</v>
      </c>
      <c r="K136" s="56">
        <f t="shared" si="6"/>
        <v>0</v>
      </c>
      <c r="L136" s="111">
        <f>ROUND(J136*报价汇总表2!$C$8,2)</f>
        <v>0</v>
      </c>
      <c r="M136" s="56"/>
      <c r="N136" s="110"/>
    </row>
    <row r="137" ht="30" customHeight="1" spans="1:14">
      <c r="A137" s="38" t="s">
        <v>45</v>
      </c>
      <c r="B137" s="39" t="s">
        <v>453</v>
      </c>
      <c r="C137" s="40" t="s">
        <v>454</v>
      </c>
      <c r="D137" s="40"/>
      <c r="E137" s="105" t="s">
        <v>33</v>
      </c>
      <c r="F137" s="106"/>
      <c r="G137" s="41">
        <v>0</v>
      </c>
      <c r="H137" s="41"/>
      <c r="I137" s="42">
        <v>0</v>
      </c>
      <c r="J137" s="91">
        <f t="shared" si="5"/>
        <v>0</v>
      </c>
      <c r="K137" s="56">
        <f t="shared" si="6"/>
        <v>0</v>
      </c>
      <c r="L137" s="111">
        <f>ROUND(J137*报价汇总表2!$C$8,2)</f>
        <v>0</v>
      </c>
      <c r="M137" s="56"/>
      <c r="N137" s="110"/>
    </row>
    <row r="138" ht="69.95" customHeight="1" spans="1:14">
      <c r="A138" s="38" t="s">
        <v>61</v>
      </c>
      <c r="B138" s="39" t="s">
        <v>455</v>
      </c>
      <c r="C138" s="40" t="s">
        <v>456</v>
      </c>
      <c r="D138" s="40" t="s">
        <v>457</v>
      </c>
      <c r="E138" s="105" t="s">
        <v>57</v>
      </c>
      <c r="F138" s="106">
        <v>300</v>
      </c>
      <c r="G138" s="41">
        <v>431.95</v>
      </c>
      <c r="H138" s="41">
        <v>364.14</v>
      </c>
      <c r="I138" s="42">
        <v>364.14</v>
      </c>
      <c r="J138" s="91">
        <f t="shared" si="5"/>
        <v>364.14</v>
      </c>
      <c r="K138" s="56">
        <f t="shared" si="6"/>
        <v>109242</v>
      </c>
      <c r="L138" s="112"/>
      <c r="M138" s="56">
        <f>ROUND(F138*L138,0)</f>
        <v>0</v>
      </c>
      <c r="N138" s="110"/>
    </row>
    <row r="139" ht="69.95" customHeight="1" spans="1:14">
      <c r="A139" s="38" t="s">
        <v>66</v>
      </c>
      <c r="B139" s="39" t="s">
        <v>458</v>
      </c>
      <c r="C139" s="40" t="s">
        <v>459</v>
      </c>
      <c r="D139" s="40" t="s">
        <v>457</v>
      </c>
      <c r="E139" s="105" t="s">
        <v>57</v>
      </c>
      <c r="F139" s="106"/>
      <c r="G139" s="41">
        <v>437.1</v>
      </c>
      <c r="H139" s="41">
        <v>369.46</v>
      </c>
      <c r="I139" s="42">
        <v>369.46</v>
      </c>
      <c r="J139" s="91">
        <f t="shared" si="5"/>
        <v>369.46</v>
      </c>
      <c r="K139" s="56">
        <f t="shared" si="6"/>
        <v>0</v>
      </c>
      <c r="L139" s="111">
        <f>ROUND(J139*报价汇总表2!$C$8,2)</f>
        <v>0</v>
      </c>
      <c r="M139" s="56"/>
      <c r="N139" s="110"/>
    </row>
    <row r="140" ht="30" customHeight="1" spans="1:14">
      <c r="A140" s="38" t="s">
        <v>49</v>
      </c>
      <c r="B140" s="39" t="s">
        <v>460</v>
      </c>
      <c r="C140" s="40" t="s">
        <v>461</v>
      </c>
      <c r="D140" s="40"/>
      <c r="E140" s="105" t="s">
        <v>33</v>
      </c>
      <c r="F140" s="106"/>
      <c r="G140" s="41">
        <v>0</v>
      </c>
      <c r="H140" s="41"/>
      <c r="I140" s="42">
        <v>0</v>
      </c>
      <c r="J140" s="91">
        <f t="shared" si="5"/>
        <v>0</v>
      </c>
      <c r="K140" s="56">
        <f t="shared" si="6"/>
        <v>0</v>
      </c>
      <c r="L140" s="111">
        <f>ROUND(J140*报价汇总表2!$C$8,2)</f>
        <v>0</v>
      </c>
      <c r="M140" s="56"/>
      <c r="N140" s="110"/>
    </row>
    <row r="141" ht="69.95" customHeight="1" spans="1:14">
      <c r="A141" s="38" t="s">
        <v>61</v>
      </c>
      <c r="B141" s="39" t="s">
        <v>462</v>
      </c>
      <c r="C141" s="40" t="s">
        <v>463</v>
      </c>
      <c r="D141" s="40" t="s">
        <v>464</v>
      </c>
      <c r="E141" s="105" t="s">
        <v>57</v>
      </c>
      <c r="F141" s="106">
        <v>200</v>
      </c>
      <c r="G141" s="41">
        <v>654.2</v>
      </c>
      <c r="H141" s="41">
        <v>586.38</v>
      </c>
      <c r="I141" s="42">
        <v>258.515417412</v>
      </c>
      <c r="J141" s="91">
        <f t="shared" si="5"/>
        <v>258.52</v>
      </c>
      <c r="K141" s="56">
        <f t="shared" si="6"/>
        <v>51704</v>
      </c>
      <c r="L141" s="112"/>
      <c r="M141" s="56">
        <f>ROUND(F141*L141,0)</f>
        <v>0</v>
      </c>
      <c r="N141" s="110" t="s">
        <v>146</v>
      </c>
    </row>
    <row r="142" ht="69.95" customHeight="1" spans="1:14">
      <c r="A142" s="38" t="s">
        <v>66</v>
      </c>
      <c r="B142" s="39" t="s">
        <v>465</v>
      </c>
      <c r="C142" s="40" t="s">
        <v>466</v>
      </c>
      <c r="D142" s="40" t="s">
        <v>467</v>
      </c>
      <c r="E142" s="105" t="s">
        <v>57</v>
      </c>
      <c r="F142" s="106"/>
      <c r="G142" s="41">
        <v>640.48</v>
      </c>
      <c r="H142" s="41">
        <v>573.71</v>
      </c>
      <c r="I142" s="42">
        <v>259.909452292</v>
      </c>
      <c r="J142" s="91">
        <f t="shared" si="5"/>
        <v>259.91</v>
      </c>
      <c r="K142" s="56">
        <f t="shared" si="6"/>
        <v>0</v>
      </c>
      <c r="L142" s="111">
        <f>ROUND(J142*报价汇总表2!$C$8,2)</f>
        <v>0</v>
      </c>
      <c r="M142" s="56"/>
      <c r="N142" s="110" t="s">
        <v>437</v>
      </c>
    </row>
    <row r="143" ht="30" customHeight="1" spans="1:14">
      <c r="A143" s="38" t="s">
        <v>190</v>
      </c>
      <c r="B143" s="39" t="s">
        <v>468</v>
      </c>
      <c r="C143" s="40" t="s">
        <v>469</v>
      </c>
      <c r="D143" s="40" t="s">
        <v>470</v>
      </c>
      <c r="E143" s="105" t="s">
        <v>88</v>
      </c>
      <c r="F143" s="106">
        <v>200</v>
      </c>
      <c r="G143" s="41">
        <v>104.8</v>
      </c>
      <c r="H143" s="41">
        <v>94.13</v>
      </c>
      <c r="I143" s="42">
        <v>94.13</v>
      </c>
      <c r="J143" s="91">
        <f t="shared" si="5"/>
        <v>94.13</v>
      </c>
      <c r="K143" s="56">
        <f t="shared" si="6"/>
        <v>18826</v>
      </c>
      <c r="L143" s="112"/>
      <c r="M143" s="56">
        <f>ROUND(F143*L143,0)</f>
        <v>0</v>
      </c>
      <c r="N143" s="110"/>
    </row>
    <row r="144" ht="60" customHeight="1" spans="1:14">
      <c r="A144" s="38" t="s">
        <v>285</v>
      </c>
      <c r="B144" s="39" t="s">
        <v>471</v>
      </c>
      <c r="C144" s="40" t="s">
        <v>472</v>
      </c>
      <c r="D144" s="40" t="s">
        <v>473</v>
      </c>
      <c r="E144" s="105" t="s">
        <v>57</v>
      </c>
      <c r="F144" s="106"/>
      <c r="G144" s="41">
        <v>624.96</v>
      </c>
      <c r="H144" s="41">
        <v>545.51</v>
      </c>
      <c r="I144" s="42">
        <v>272.001778764</v>
      </c>
      <c r="J144" s="91">
        <f t="shared" si="5"/>
        <v>272</v>
      </c>
      <c r="K144" s="56">
        <f t="shared" si="6"/>
        <v>0</v>
      </c>
      <c r="L144" s="111">
        <f>ROUND(J144*报价汇总表2!$C$8,2)</f>
        <v>0</v>
      </c>
      <c r="M144" s="56"/>
      <c r="N144" s="110" t="s">
        <v>437</v>
      </c>
    </row>
    <row r="145" ht="20.1" customHeight="1" spans="1:14">
      <c r="A145" s="38" t="s">
        <v>474</v>
      </c>
      <c r="B145" s="39" t="s">
        <v>475</v>
      </c>
      <c r="C145" s="40" t="s">
        <v>476</v>
      </c>
      <c r="D145" s="40"/>
      <c r="E145" s="105" t="s">
        <v>33</v>
      </c>
      <c r="F145" s="106"/>
      <c r="G145" s="41">
        <v>0</v>
      </c>
      <c r="H145" s="41"/>
      <c r="I145" s="42">
        <v>0</v>
      </c>
      <c r="J145" s="91">
        <f t="shared" si="5"/>
        <v>0</v>
      </c>
      <c r="K145" s="56">
        <f t="shared" si="6"/>
        <v>0</v>
      </c>
      <c r="L145" s="111">
        <f>ROUND(J145*报价汇总表2!$C$8,2)</f>
        <v>0</v>
      </c>
      <c r="M145" s="56"/>
      <c r="N145" s="110"/>
    </row>
    <row r="146" ht="69.95" customHeight="1" spans="1:14">
      <c r="A146" s="38" t="s">
        <v>45</v>
      </c>
      <c r="B146" s="39" t="s">
        <v>477</v>
      </c>
      <c r="C146" s="40" t="s">
        <v>478</v>
      </c>
      <c r="D146" s="40" t="s">
        <v>479</v>
      </c>
      <c r="E146" s="105" t="s">
        <v>88</v>
      </c>
      <c r="F146" s="106"/>
      <c r="G146" s="41">
        <v>58.85</v>
      </c>
      <c r="H146" s="41">
        <v>53.18</v>
      </c>
      <c r="I146" s="42">
        <v>53.18</v>
      </c>
      <c r="J146" s="91">
        <f t="shared" si="5"/>
        <v>53.18</v>
      </c>
      <c r="K146" s="56">
        <f t="shared" si="6"/>
        <v>0</v>
      </c>
      <c r="L146" s="111">
        <f>ROUND(J146*报价汇总表2!$C$8,2)</f>
        <v>0</v>
      </c>
      <c r="M146" s="56"/>
      <c r="N146" s="110"/>
    </row>
    <row r="147" ht="69.95" customHeight="1" spans="1:14">
      <c r="A147" s="38" t="s">
        <v>49</v>
      </c>
      <c r="B147" s="39" t="s">
        <v>480</v>
      </c>
      <c r="C147" s="40" t="s">
        <v>481</v>
      </c>
      <c r="D147" s="40" t="s">
        <v>479</v>
      </c>
      <c r="E147" s="105" t="s">
        <v>88</v>
      </c>
      <c r="F147" s="106"/>
      <c r="G147" s="41">
        <v>122.68</v>
      </c>
      <c r="H147" s="41">
        <v>109.02</v>
      </c>
      <c r="I147" s="42">
        <v>109.02</v>
      </c>
      <c r="J147" s="91">
        <f t="shared" si="5"/>
        <v>109.02</v>
      </c>
      <c r="K147" s="56">
        <f t="shared" si="6"/>
        <v>0</v>
      </c>
      <c r="L147" s="111">
        <f>ROUND(J147*报价汇总表2!$C$8,2)</f>
        <v>0</v>
      </c>
      <c r="M147" s="56"/>
      <c r="N147" s="110"/>
    </row>
    <row r="148" ht="69.95" customHeight="1" spans="1:14">
      <c r="A148" s="38" t="s">
        <v>190</v>
      </c>
      <c r="B148" s="39" t="s">
        <v>482</v>
      </c>
      <c r="C148" s="40" t="s">
        <v>483</v>
      </c>
      <c r="D148" s="40" t="s">
        <v>479</v>
      </c>
      <c r="E148" s="105" t="s">
        <v>88</v>
      </c>
      <c r="F148" s="106"/>
      <c r="G148" s="41">
        <v>217.48</v>
      </c>
      <c r="H148" s="41">
        <v>171.39</v>
      </c>
      <c r="I148" s="42">
        <v>171.39</v>
      </c>
      <c r="J148" s="91">
        <f t="shared" si="5"/>
        <v>171.39</v>
      </c>
      <c r="K148" s="56">
        <f t="shared" si="6"/>
        <v>0</v>
      </c>
      <c r="L148" s="111">
        <f>ROUND(J148*报价汇总表2!$C$8,2)</f>
        <v>0</v>
      </c>
      <c r="M148" s="56"/>
      <c r="N148" s="110"/>
    </row>
    <row r="149" ht="69.95" customHeight="1" spans="1:14">
      <c r="A149" s="38" t="s">
        <v>285</v>
      </c>
      <c r="B149" s="39" t="s">
        <v>484</v>
      </c>
      <c r="C149" s="40" t="s">
        <v>485</v>
      </c>
      <c r="D149" s="40" t="s">
        <v>479</v>
      </c>
      <c r="E149" s="105" t="s">
        <v>88</v>
      </c>
      <c r="F149" s="106"/>
      <c r="G149" s="41">
        <v>241.61</v>
      </c>
      <c r="H149" s="41">
        <v>190.41</v>
      </c>
      <c r="I149" s="42">
        <v>190.41</v>
      </c>
      <c r="J149" s="91">
        <f t="shared" si="5"/>
        <v>190.41</v>
      </c>
      <c r="K149" s="56">
        <f t="shared" si="6"/>
        <v>0</v>
      </c>
      <c r="L149" s="111">
        <f>ROUND(J149*报价汇总表2!$C$8,2)</f>
        <v>0</v>
      </c>
      <c r="M149" s="56"/>
      <c r="N149" s="110"/>
    </row>
    <row r="150" ht="69.95" customHeight="1" spans="1:14">
      <c r="A150" s="38" t="s">
        <v>289</v>
      </c>
      <c r="B150" s="39" t="s">
        <v>486</v>
      </c>
      <c r="C150" s="40" t="s">
        <v>487</v>
      </c>
      <c r="D150" s="40" t="s">
        <v>479</v>
      </c>
      <c r="E150" s="105" t="s">
        <v>88</v>
      </c>
      <c r="F150" s="106"/>
      <c r="G150" s="41">
        <v>81.8</v>
      </c>
      <c r="H150" s="41">
        <v>73.78</v>
      </c>
      <c r="I150" s="42">
        <v>73.78</v>
      </c>
      <c r="J150" s="91">
        <f t="shared" si="5"/>
        <v>73.78</v>
      </c>
      <c r="K150" s="56">
        <f t="shared" si="6"/>
        <v>0</v>
      </c>
      <c r="L150" s="111">
        <f>ROUND(J150*报价汇总表2!$C$8,2)</f>
        <v>0</v>
      </c>
      <c r="M150" s="56"/>
      <c r="N150" s="110"/>
    </row>
    <row r="151" ht="39.95" customHeight="1" spans="1:14">
      <c r="A151" s="38" t="s">
        <v>488</v>
      </c>
      <c r="B151" s="39" t="s">
        <v>489</v>
      </c>
      <c r="C151" s="40" t="s">
        <v>490</v>
      </c>
      <c r="D151" s="40" t="s">
        <v>491</v>
      </c>
      <c r="E151" s="105" t="s">
        <v>88</v>
      </c>
      <c r="F151" s="106">
        <v>100</v>
      </c>
      <c r="G151" s="41">
        <v>122.99</v>
      </c>
      <c r="H151" s="41">
        <v>105.95</v>
      </c>
      <c r="I151" s="42">
        <v>105.95</v>
      </c>
      <c r="J151" s="91">
        <f t="shared" si="5"/>
        <v>105.95</v>
      </c>
      <c r="K151" s="56">
        <f t="shared" si="6"/>
        <v>10595</v>
      </c>
      <c r="L151" s="112"/>
      <c r="M151" s="56">
        <f>ROUND(F151*L151,0)</f>
        <v>0</v>
      </c>
      <c r="N151" s="110"/>
    </row>
    <row r="152" ht="20.1" customHeight="1" spans="1:14">
      <c r="A152" s="38" t="s">
        <v>492</v>
      </c>
      <c r="B152" s="39" t="s">
        <v>493</v>
      </c>
      <c r="C152" s="40" t="s">
        <v>494</v>
      </c>
      <c r="D152" s="40"/>
      <c r="E152" s="105" t="s">
        <v>33</v>
      </c>
      <c r="F152" s="106"/>
      <c r="G152" s="41">
        <v>0</v>
      </c>
      <c r="H152" s="41"/>
      <c r="I152" s="42">
        <v>0</v>
      </c>
      <c r="J152" s="91">
        <f t="shared" si="5"/>
        <v>0</v>
      </c>
      <c r="K152" s="56">
        <f t="shared" si="6"/>
        <v>0</v>
      </c>
      <c r="L152" s="111">
        <f>ROUND(J152*报价汇总表2!$C$8,2)</f>
        <v>0</v>
      </c>
      <c r="M152" s="56"/>
      <c r="N152" s="110"/>
    </row>
    <row r="153" ht="69.95" customHeight="1" spans="1:14">
      <c r="A153" s="38" t="s">
        <v>45</v>
      </c>
      <c r="B153" s="39" t="s">
        <v>495</v>
      </c>
      <c r="C153" s="40" t="s">
        <v>496</v>
      </c>
      <c r="D153" s="40" t="s">
        <v>479</v>
      </c>
      <c r="E153" s="105" t="s">
        <v>88</v>
      </c>
      <c r="F153" s="106"/>
      <c r="G153" s="41">
        <v>209.36</v>
      </c>
      <c r="H153" s="41">
        <v>177.42</v>
      </c>
      <c r="I153" s="42">
        <v>177.42</v>
      </c>
      <c r="J153" s="91">
        <f t="shared" si="5"/>
        <v>177.42</v>
      </c>
      <c r="K153" s="56">
        <f t="shared" si="6"/>
        <v>0</v>
      </c>
      <c r="L153" s="111">
        <f>ROUND(J153*报价汇总表2!$C$8,2)</f>
        <v>0</v>
      </c>
      <c r="M153" s="56"/>
      <c r="N153" s="110"/>
    </row>
    <row r="154" ht="69.95" customHeight="1" spans="1:14">
      <c r="A154" s="38" t="s">
        <v>49</v>
      </c>
      <c r="B154" s="39" t="s">
        <v>497</v>
      </c>
      <c r="C154" s="40" t="s">
        <v>498</v>
      </c>
      <c r="D154" s="40" t="s">
        <v>479</v>
      </c>
      <c r="E154" s="105" t="s">
        <v>88</v>
      </c>
      <c r="F154" s="106"/>
      <c r="G154" s="41">
        <v>254.13</v>
      </c>
      <c r="H154" s="41">
        <v>226.96</v>
      </c>
      <c r="I154" s="42">
        <v>226.96</v>
      </c>
      <c r="J154" s="91">
        <f t="shared" si="5"/>
        <v>226.96</v>
      </c>
      <c r="K154" s="56">
        <f t="shared" si="6"/>
        <v>0</v>
      </c>
      <c r="L154" s="111">
        <f>ROUND(J154*报价汇总表2!$C$8,2)</f>
        <v>0</v>
      </c>
      <c r="M154" s="56"/>
      <c r="N154" s="110"/>
    </row>
    <row r="155" ht="69.95" customHeight="1" spans="1:14">
      <c r="A155" s="38" t="s">
        <v>190</v>
      </c>
      <c r="B155" s="39" t="s">
        <v>499</v>
      </c>
      <c r="C155" s="40" t="s">
        <v>500</v>
      </c>
      <c r="D155" s="40" t="s">
        <v>479</v>
      </c>
      <c r="E155" s="105" t="s">
        <v>88</v>
      </c>
      <c r="F155" s="106"/>
      <c r="G155" s="41">
        <v>300.8</v>
      </c>
      <c r="H155" s="41">
        <v>255.59</v>
      </c>
      <c r="I155" s="42">
        <v>255.59</v>
      </c>
      <c r="J155" s="91">
        <f t="shared" si="5"/>
        <v>255.59</v>
      </c>
      <c r="K155" s="56">
        <f t="shared" si="6"/>
        <v>0</v>
      </c>
      <c r="L155" s="111">
        <f>ROUND(J155*报价汇总表2!$C$8,2)</f>
        <v>0</v>
      </c>
      <c r="M155" s="56"/>
      <c r="N155" s="110"/>
    </row>
    <row r="156" ht="69.95" customHeight="1" spans="1:14">
      <c r="A156" s="38" t="s">
        <v>501</v>
      </c>
      <c r="B156" s="39" t="s">
        <v>502</v>
      </c>
      <c r="C156" s="40" t="s">
        <v>503</v>
      </c>
      <c r="D156" s="40" t="s">
        <v>479</v>
      </c>
      <c r="E156" s="105" t="s">
        <v>88</v>
      </c>
      <c r="F156" s="106"/>
      <c r="G156" s="41">
        <v>17.642748</v>
      </c>
      <c r="H156" s="41">
        <v>15.88</v>
      </c>
      <c r="I156" s="42">
        <v>15.88</v>
      </c>
      <c r="J156" s="91">
        <f t="shared" si="5"/>
        <v>15.88</v>
      </c>
      <c r="K156" s="56">
        <f t="shared" si="6"/>
        <v>0</v>
      </c>
      <c r="L156" s="111">
        <f>ROUND(J156*报价汇总表2!$C$8,2)</f>
        <v>0</v>
      </c>
      <c r="M156" s="56"/>
      <c r="N156" s="110"/>
    </row>
    <row r="157" ht="69.95" customHeight="1" spans="1:14">
      <c r="A157" s="38" t="s">
        <v>504</v>
      </c>
      <c r="B157" s="39" t="s">
        <v>505</v>
      </c>
      <c r="C157" s="40" t="s">
        <v>506</v>
      </c>
      <c r="D157" s="40" t="s">
        <v>479</v>
      </c>
      <c r="E157" s="105" t="s">
        <v>57</v>
      </c>
      <c r="F157" s="106"/>
      <c r="G157" s="41">
        <v>682.498596</v>
      </c>
      <c r="H157" s="41">
        <v>584.25</v>
      </c>
      <c r="I157" s="42">
        <v>584.25</v>
      </c>
      <c r="J157" s="91">
        <f t="shared" si="5"/>
        <v>584.25</v>
      </c>
      <c r="K157" s="56">
        <f t="shared" si="6"/>
        <v>0</v>
      </c>
      <c r="L157" s="111">
        <f>ROUND(J157*报价汇总表2!$C$8,2)</f>
        <v>0</v>
      </c>
      <c r="M157" s="56"/>
      <c r="N157" s="110"/>
    </row>
    <row r="158" ht="20.1" customHeight="1" spans="1:14">
      <c r="A158" s="38" t="s">
        <v>507</v>
      </c>
      <c r="B158" s="39" t="s">
        <v>508</v>
      </c>
      <c r="C158" s="40" t="s">
        <v>509</v>
      </c>
      <c r="D158" s="40"/>
      <c r="E158" s="105" t="s">
        <v>33</v>
      </c>
      <c r="F158" s="106"/>
      <c r="G158" s="41">
        <v>0</v>
      </c>
      <c r="H158" s="41"/>
      <c r="I158" s="42">
        <v>0</v>
      </c>
      <c r="J158" s="91">
        <f t="shared" si="5"/>
        <v>0</v>
      </c>
      <c r="K158" s="56">
        <f t="shared" si="6"/>
        <v>0</v>
      </c>
      <c r="L158" s="111">
        <f>ROUND(J158*报价汇总表2!$C$8,2)</f>
        <v>0</v>
      </c>
      <c r="M158" s="56"/>
      <c r="N158" s="110"/>
    </row>
    <row r="159" ht="60" customHeight="1" spans="1:14">
      <c r="A159" s="38" t="s">
        <v>45</v>
      </c>
      <c r="B159" s="39" t="s">
        <v>510</v>
      </c>
      <c r="C159" s="40" t="s">
        <v>511</v>
      </c>
      <c r="D159" s="40" t="s">
        <v>512</v>
      </c>
      <c r="E159" s="105" t="s">
        <v>88</v>
      </c>
      <c r="F159" s="106">
        <v>100</v>
      </c>
      <c r="G159" s="41">
        <v>66.68</v>
      </c>
      <c r="H159" s="41">
        <v>57.79</v>
      </c>
      <c r="I159" s="42">
        <v>57.79</v>
      </c>
      <c r="J159" s="91">
        <f t="shared" si="5"/>
        <v>57.79</v>
      </c>
      <c r="K159" s="56">
        <f t="shared" si="6"/>
        <v>5779</v>
      </c>
      <c r="L159" s="112"/>
      <c r="M159" s="56">
        <f>ROUND(F159*L159,0)</f>
        <v>0</v>
      </c>
      <c r="N159" s="110"/>
    </row>
    <row r="160" ht="39.95" customHeight="1" spans="1:14">
      <c r="A160" s="38" t="s">
        <v>513</v>
      </c>
      <c r="B160" s="39" t="s">
        <v>514</v>
      </c>
      <c r="C160" s="40" t="s">
        <v>515</v>
      </c>
      <c r="D160" s="40" t="s">
        <v>516</v>
      </c>
      <c r="E160" s="105" t="s">
        <v>57</v>
      </c>
      <c r="F160" s="106">
        <v>6</v>
      </c>
      <c r="G160" s="41">
        <v>893.265628</v>
      </c>
      <c r="H160" s="41">
        <v>803.94</v>
      </c>
      <c r="I160" s="42">
        <v>457.775359471385</v>
      </c>
      <c r="J160" s="91">
        <f t="shared" si="5"/>
        <v>457.78</v>
      </c>
      <c r="K160" s="56">
        <f t="shared" si="6"/>
        <v>2747</v>
      </c>
      <c r="L160" s="112"/>
      <c r="M160" s="56">
        <f>ROUND(F160*L160,0)</f>
        <v>0</v>
      </c>
      <c r="N160" s="110" t="s">
        <v>517</v>
      </c>
    </row>
    <row r="161" ht="69.95" customHeight="1" spans="1:14">
      <c r="A161" s="38" t="s">
        <v>518</v>
      </c>
      <c r="B161" s="39" t="s">
        <v>519</v>
      </c>
      <c r="C161" s="40" t="s">
        <v>520</v>
      </c>
      <c r="D161" s="40" t="s">
        <v>512</v>
      </c>
      <c r="E161" s="105" t="s">
        <v>88</v>
      </c>
      <c r="F161" s="106">
        <v>100</v>
      </c>
      <c r="G161" s="41">
        <v>45.226832</v>
      </c>
      <c r="H161" s="41">
        <v>40.7</v>
      </c>
      <c r="I161" s="42">
        <v>40.7</v>
      </c>
      <c r="J161" s="91">
        <f t="shared" si="5"/>
        <v>40.7</v>
      </c>
      <c r="K161" s="56">
        <f t="shared" si="6"/>
        <v>4070</v>
      </c>
      <c r="L161" s="112"/>
      <c r="M161" s="56">
        <f>ROUND(F161*L161,0)</f>
        <v>0</v>
      </c>
      <c r="N161" s="110"/>
    </row>
    <row r="162" ht="20.1" customHeight="1" spans="1:14">
      <c r="A162" s="38" t="s">
        <v>521</v>
      </c>
      <c r="B162" s="39" t="s">
        <v>522</v>
      </c>
      <c r="C162" s="40" t="s">
        <v>523</v>
      </c>
      <c r="D162" s="40"/>
      <c r="E162" s="105" t="s">
        <v>33</v>
      </c>
      <c r="F162" s="106"/>
      <c r="G162" s="41">
        <v>0</v>
      </c>
      <c r="H162" s="41"/>
      <c r="I162" s="42">
        <v>0</v>
      </c>
      <c r="J162" s="91">
        <f t="shared" si="5"/>
        <v>0</v>
      </c>
      <c r="K162" s="56">
        <f t="shared" si="6"/>
        <v>0</v>
      </c>
      <c r="L162" s="111">
        <f>ROUND(J162*报价汇总表2!$C$8,2)</f>
        <v>0</v>
      </c>
      <c r="M162" s="56"/>
      <c r="N162" s="110"/>
    </row>
    <row r="163" ht="30" customHeight="1" spans="1:14">
      <c r="A163" s="38" t="s">
        <v>524</v>
      </c>
      <c r="B163" s="39" t="s">
        <v>525</v>
      </c>
      <c r="C163" s="40" t="s">
        <v>526</v>
      </c>
      <c r="D163" s="40"/>
      <c r="E163" s="105" t="s">
        <v>33</v>
      </c>
      <c r="F163" s="106"/>
      <c r="G163" s="41">
        <v>0</v>
      </c>
      <c r="H163" s="41"/>
      <c r="I163" s="42">
        <v>0</v>
      </c>
      <c r="J163" s="91">
        <f t="shared" si="5"/>
        <v>0</v>
      </c>
      <c r="K163" s="56">
        <f t="shared" si="6"/>
        <v>0</v>
      </c>
      <c r="L163" s="111">
        <f>ROUND(J163*报价汇总表2!$C$8,2)</f>
        <v>0</v>
      </c>
      <c r="M163" s="56"/>
      <c r="N163" s="110"/>
    </row>
    <row r="164" ht="30" customHeight="1" spans="1:14">
      <c r="A164" s="38" t="s">
        <v>45</v>
      </c>
      <c r="B164" s="39" t="s">
        <v>527</v>
      </c>
      <c r="C164" s="40" t="s">
        <v>528</v>
      </c>
      <c r="D164" s="40" t="s">
        <v>529</v>
      </c>
      <c r="E164" s="105" t="s">
        <v>168</v>
      </c>
      <c r="F164" s="106">
        <v>4800</v>
      </c>
      <c r="G164" s="41">
        <v>7.17</v>
      </c>
      <c r="H164" s="41">
        <v>6.1</v>
      </c>
      <c r="I164" s="42">
        <v>1.25299</v>
      </c>
      <c r="J164" s="91">
        <f t="shared" si="5"/>
        <v>1.25</v>
      </c>
      <c r="K164" s="56">
        <f t="shared" si="6"/>
        <v>6000</v>
      </c>
      <c r="L164" s="112"/>
      <c r="M164" s="56">
        <f>ROUND(F164*L164,0)</f>
        <v>0</v>
      </c>
      <c r="N164" s="110" t="s">
        <v>530</v>
      </c>
    </row>
    <row r="165" ht="30" customHeight="1" spans="1:14">
      <c r="A165" s="38" t="s">
        <v>49</v>
      </c>
      <c r="B165" s="39" t="s">
        <v>531</v>
      </c>
      <c r="C165" s="40" t="s">
        <v>532</v>
      </c>
      <c r="D165" s="40" t="s">
        <v>529</v>
      </c>
      <c r="E165" s="105" t="s">
        <v>168</v>
      </c>
      <c r="F165" s="106">
        <v>5000</v>
      </c>
      <c r="G165" s="41">
        <v>7.21</v>
      </c>
      <c r="H165" s="41">
        <v>6.13</v>
      </c>
      <c r="I165" s="42">
        <v>1.2493</v>
      </c>
      <c r="J165" s="91">
        <f t="shared" si="5"/>
        <v>1.25</v>
      </c>
      <c r="K165" s="56">
        <f t="shared" si="6"/>
        <v>6250</v>
      </c>
      <c r="L165" s="112"/>
      <c r="M165" s="56">
        <f>ROUND(F165*L165,0)</f>
        <v>0</v>
      </c>
      <c r="N165" s="110" t="s">
        <v>400</v>
      </c>
    </row>
    <row r="166" ht="30" customHeight="1" spans="1:14">
      <c r="A166" s="38" t="s">
        <v>190</v>
      </c>
      <c r="B166" s="39" t="s">
        <v>533</v>
      </c>
      <c r="C166" s="40" t="s">
        <v>534</v>
      </c>
      <c r="D166" s="40" t="s">
        <v>535</v>
      </c>
      <c r="E166" s="105" t="s">
        <v>168</v>
      </c>
      <c r="F166" s="106"/>
      <c r="G166" s="41">
        <v>10</v>
      </c>
      <c r="H166" s="41">
        <v>8.56</v>
      </c>
      <c r="I166" s="42">
        <v>3.6793</v>
      </c>
      <c r="J166" s="91">
        <f t="shared" si="5"/>
        <v>3.68</v>
      </c>
      <c r="K166" s="56">
        <f t="shared" si="6"/>
        <v>0</v>
      </c>
      <c r="L166" s="111">
        <f>ROUND(J166*报价汇总表2!$C$8,2)</f>
        <v>0</v>
      </c>
      <c r="M166" s="56"/>
      <c r="N166" s="110" t="s">
        <v>400</v>
      </c>
    </row>
    <row r="167" ht="30" customHeight="1" spans="1:14">
      <c r="A167" s="38" t="s">
        <v>285</v>
      </c>
      <c r="B167" s="39" t="s">
        <v>536</v>
      </c>
      <c r="C167" s="40" t="s">
        <v>537</v>
      </c>
      <c r="D167" s="40"/>
      <c r="E167" s="105" t="s">
        <v>33</v>
      </c>
      <c r="F167" s="106"/>
      <c r="G167" s="41">
        <v>0</v>
      </c>
      <c r="H167" s="41"/>
      <c r="I167" s="42">
        <v>0</v>
      </c>
      <c r="J167" s="91">
        <f t="shared" si="5"/>
        <v>0</v>
      </c>
      <c r="K167" s="56">
        <f t="shared" si="6"/>
        <v>0</v>
      </c>
      <c r="L167" s="111">
        <f>ROUND(J167*报价汇总表2!$C$8,2)</f>
        <v>0</v>
      </c>
      <c r="M167" s="56"/>
      <c r="N167" s="110"/>
    </row>
    <row r="168" ht="60" customHeight="1" spans="1:14">
      <c r="A168" s="38" t="s">
        <v>61</v>
      </c>
      <c r="B168" s="39" t="s">
        <v>538</v>
      </c>
      <c r="C168" s="40" t="s">
        <v>539</v>
      </c>
      <c r="D168" s="40" t="s">
        <v>540</v>
      </c>
      <c r="E168" s="105" t="s">
        <v>168</v>
      </c>
      <c r="F168" s="106">
        <v>2400</v>
      </c>
      <c r="G168" s="41">
        <v>16.73</v>
      </c>
      <c r="H168" s="41">
        <v>13.93</v>
      </c>
      <c r="I168" s="42">
        <v>9.0493</v>
      </c>
      <c r="J168" s="91">
        <f t="shared" si="5"/>
        <v>9.05</v>
      </c>
      <c r="K168" s="56">
        <f t="shared" si="6"/>
        <v>21720</v>
      </c>
      <c r="L168" s="112"/>
      <c r="M168" s="56">
        <f>ROUND(F168*L168,0)</f>
        <v>0</v>
      </c>
      <c r="N168" s="110" t="s">
        <v>400</v>
      </c>
    </row>
    <row r="169" ht="60" customHeight="1" spans="1:14">
      <c r="A169" s="38" t="s">
        <v>66</v>
      </c>
      <c r="B169" s="39" t="s">
        <v>541</v>
      </c>
      <c r="C169" s="40" t="s">
        <v>542</v>
      </c>
      <c r="D169" s="40" t="s">
        <v>540</v>
      </c>
      <c r="E169" s="105" t="s">
        <v>168</v>
      </c>
      <c r="F169" s="106">
        <v>4600</v>
      </c>
      <c r="G169" s="41">
        <v>19.54</v>
      </c>
      <c r="H169" s="41">
        <v>16.45</v>
      </c>
      <c r="I169" s="42">
        <v>10.994988031</v>
      </c>
      <c r="J169" s="91">
        <f t="shared" si="5"/>
        <v>10.99</v>
      </c>
      <c r="K169" s="56">
        <f t="shared" si="6"/>
        <v>50554</v>
      </c>
      <c r="L169" s="112"/>
      <c r="M169" s="56">
        <f>ROUND(F169*L169,0)</f>
        <v>0</v>
      </c>
      <c r="N169" s="110" t="s">
        <v>400</v>
      </c>
    </row>
    <row r="170" ht="20.1" customHeight="1" spans="1:14">
      <c r="A170" s="38" t="s">
        <v>543</v>
      </c>
      <c r="B170" s="39" t="s">
        <v>544</v>
      </c>
      <c r="C170" s="40" t="s">
        <v>545</v>
      </c>
      <c r="D170" s="40"/>
      <c r="E170" s="105" t="s">
        <v>33</v>
      </c>
      <c r="F170" s="106"/>
      <c r="G170" s="41">
        <v>0</v>
      </c>
      <c r="H170" s="41"/>
      <c r="I170" s="42">
        <v>0</v>
      </c>
      <c r="J170" s="91">
        <f t="shared" si="5"/>
        <v>0</v>
      </c>
      <c r="K170" s="56">
        <f t="shared" si="6"/>
        <v>0</v>
      </c>
      <c r="L170" s="111">
        <f>ROUND(J170*报价汇总表2!$C$8,2)</f>
        <v>0</v>
      </c>
      <c r="M170" s="56"/>
      <c r="N170" s="110"/>
    </row>
    <row r="171" ht="60" customHeight="1" spans="1:14">
      <c r="A171" s="38" t="s">
        <v>45</v>
      </c>
      <c r="B171" s="39" t="s">
        <v>546</v>
      </c>
      <c r="C171" s="40" t="s">
        <v>547</v>
      </c>
      <c r="D171" s="40" t="s">
        <v>548</v>
      </c>
      <c r="E171" s="105" t="s">
        <v>41</v>
      </c>
      <c r="F171" s="106">
        <v>6000</v>
      </c>
      <c r="G171" s="41">
        <v>9.73</v>
      </c>
      <c r="H171" s="41">
        <v>8.12</v>
      </c>
      <c r="I171" s="42">
        <v>8.12</v>
      </c>
      <c r="J171" s="91">
        <f t="shared" si="5"/>
        <v>8.12</v>
      </c>
      <c r="K171" s="56">
        <f t="shared" si="6"/>
        <v>48720</v>
      </c>
      <c r="L171" s="112"/>
      <c r="M171" s="56">
        <f>ROUND(F171*L171,0)</f>
        <v>0</v>
      </c>
      <c r="N171" s="110"/>
    </row>
    <row r="172" ht="60" customHeight="1" spans="1:14">
      <c r="A172" s="38" t="s">
        <v>49</v>
      </c>
      <c r="B172" s="39" t="s">
        <v>549</v>
      </c>
      <c r="C172" s="40" t="s">
        <v>550</v>
      </c>
      <c r="D172" s="40" t="s">
        <v>551</v>
      </c>
      <c r="E172" s="105" t="s">
        <v>41</v>
      </c>
      <c r="F172" s="106">
        <v>6000</v>
      </c>
      <c r="G172" s="41">
        <v>15.04</v>
      </c>
      <c r="H172" s="41">
        <v>13.32</v>
      </c>
      <c r="I172" s="42">
        <v>13.32</v>
      </c>
      <c r="J172" s="91">
        <f t="shared" si="5"/>
        <v>13.32</v>
      </c>
      <c r="K172" s="56">
        <f t="shared" si="6"/>
        <v>79920</v>
      </c>
      <c r="L172" s="112"/>
      <c r="M172" s="56">
        <f>ROUND(F172*L172,0)</f>
        <v>0</v>
      </c>
      <c r="N172" s="110"/>
    </row>
    <row r="173" ht="69.95" customHeight="1" spans="1:14">
      <c r="A173" s="38" t="s">
        <v>190</v>
      </c>
      <c r="B173" s="39" t="s">
        <v>552</v>
      </c>
      <c r="C173" s="40" t="s">
        <v>553</v>
      </c>
      <c r="D173" s="40" t="s">
        <v>554</v>
      </c>
      <c r="E173" s="105" t="s">
        <v>41</v>
      </c>
      <c r="F173" s="106">
        <v>1000</v>
      </c>
      <c r="G173" s="41">
        <v>13.72</v>
      </c>
      <c r="H173" s="41">
        <v>11.27</v>
      </c>
      <c r="I173" s="42">
        <v>11.27</v>
      </c>
      <c r="J173" s="91">
        <f t="shared" si="5"/>
        <v>11.27</v>
      </c>
      <c r="K173" s="56">
        <f t="shared" si="6"/>
        <v>11270</v>
      </c>
      <c r="L173" s="112"/>
      <c r="M173" s="56">
        <f>ROUND(F173*L173,0)</f>
        <v>0</v>
      </c>
      <c r="N173" s="110"/>
    </row>
    <row r="174" ht="69.95" customHeight="1" spans="1:14">
      <c r="A174" s="38" t="s">
        <v>285</v>
      </c>
      <c r="B174" s="39" t="s">
        <v>555</v>
      </c>
      <c r="C174" s="40" t="s">
        <v>556</v>
      </c>
      <c r="D174" s="40" t="s">
        <v>557</v>
      </c>
      <c r="E174" s="105" t="s">
        <v>41</v>
      </c>
      <c r="F174" s="106"/>
      <c r="G174" s="41">
        <v>31.11</v>
      </c>
      <c r="H174" s="41">
        <v>25.87</v>
      </c>
      <c r="I174" s="42">
        <v>25.87</v>
      </c>
      <c r="J174" s="91">
        <f t="shared" si="5"/>
        <v>25.87</v>
      </c>
      <c r="K174" s="56">
        <f t="shared" si="6"/>
        <v>0</v>
      </c>
      <c r="L174" s="111">
        <f>ROUND(J174*报价汇总表2!$C$8,2)</f>
        <v>0</v>
      </c>
      <c r="M174" s="56"/>
      <c r="N174" s="110"/>
    </row>
    <row r="175" ht="69.95" customHeight="1" spans="1:14">
      <c r="A175" s="38" t="s">
        <v>289</v>
      </c>
      <c r="B175" s="39" t="s">
        <v>558</v>
      </c>
      <c r="C175" s="40" t="s">
        <v>559</v>
      </c>
      <c r="D175" s="40" t="s">
        <v>560</v>
      </c>
      <c r="E175" s="105" t="s">
        <v>41</v>
      </c>
      <c r="F175" s="106"/>
      <c r="G175" s="41">
        <v>55.03</v>
      </c>
      <c r="H175" s="41">
        <v>45.93</v>
      </c>
      <c r="I175" s="42">
        <v>45.93</v>
      </c>
      <c r="J175" s="91">
        <f t="shared" si="5"/>
        <v>45.93</v>
      </c>
      <c r="K175" s="56">
        <f t="shared" si="6"/>
        <v>0</v>
      </c>
      <c r="L175" s="111">
        <f>ROUND(J175*报价汇总表2!$C$8,2)</f>
        <v>0</v>
      </c>
      <c r="M175" s="56"/>
      <c r="N175" s="110"/>
    </row>
    <row r="176" ht="30" customHeight="1" spans="1:14">
      <c r="A176" s="38" t="s">
        <v>406</v>
      </c>
      <c r="B176" s="39" t="s">
        <v>561</v>
      </c>
      <c r="C176" s="40" t="s">
        <v>562</v>
      </c>
      <c r="D176" s="40"/>
      <c r="E176" s="105" t="s">
        <v>33</v>
      </c>
      <c r="F176" s="106"/>
      <c r="G176" s="41">
        <v>0</v>
      </c>
      <c r="H176" s="41"/>
      <c r="I176" s="42">
        <v>0</v>
      </c>
      <c r="J176" s="91">
        <f t="shared" si="5"/>
        <v>0</v>
      </c>
      <c r="K176" s="56">
        <f t="shared" si="6"/>
        <v>0</v>
      </c>
      <c r="L176" s="111">
        <f>ROUND(J176*报价汇总表2!$C$8,2)</f>
        <v>0</v>
      </c>
      <c r="M176" s="56"/>
      <c r="N176" s="110"/>
    </row>
    <row r="177" ht="69.95" customHeight="1" spans="1:14">
      <c r="A177" s="38" t="s">
        <v>61</v>
      </c>
      <c r="B177" s="39" t="s">
        <v>563</v>
      </c>
      <c r="C177" s="40" t="s">
        <v>564</v>
      </c>
      <c r="D177" s="40" t="s">
        <v>560</v>
      </c>
      <c r="E177" s="105" t="s">
        <v>41</v>
      </c>
      <c r="F177" s="106"/>
      <c r="G177" s="41">
        <v>55.03</v>
      </c>
      <c r="H177" s="41">
        <v>51.67</v>
      </c>
      <c r="I177" s="42">
        <v>51.67</v>
      </c>
      <c r="J177" s="91">
        <f t="shared" si="5"/>
        <v>51.67</v>
      </c>
      <c r="K177" s="56">
        <f t="shared" si="6"/>
        <v>0</v>
      </c>
      <c r="L177" s="111">
        <f>ROUND(J177*报价汇总表2!$C$8,2)</f>
        <v>0</v>
      </c>
      <c r="M177" s="56"/>
      <c r="N177" s="110"/>
    </row>
    <row r="178" ht="69.95" customHeight="1" spans="1:14">
      <c r="A178" s="38" t="s">
        <v>66</v>
      </c>
      <c r="B178" s="39" t="s">
        <v>565</v>
      </c>
      <c r="C178" s="40" t="s">
        <v>566</v>
      </c>
      <c r="D178" s="40" t="s">
        <v>560</v>
      </c>
      <c r="E178" s="105" t="s">
        <v>41</v>
      </c>
      <c r="F178" s="106"/>
      <c r="G178" s="41">
        <v>60.37</v>
      </c>
      <c r="H178" s="41">
        <v>56.04</v>
      </c>
      <c r="I178" s="42">
        <v>56.04</v>
      </c>
      <c r="J178" s="91">
        <f t="shared" si="5"/>
        <v>56.04</v>
      </c>
      <c r="K178" s="56">
        <f t="shared" si="6"/>
        <v>0</v>
      </c>
      <c r="L178" s="111">
        <f>ROUND(J178*报价汇总表2!$C$8,2)</f>
        <v>0</v>
      </c>
      <c r="M178" s="56"/>
      <c r="N178" s="110"/>
    </row>
    <row r="179" ht="69.95" customHeight="1" spans="1:14">
      <c r="A179" s="38" t="s">
        <v>372</v>
      </c>
      <c r="B179" s="39" t="s">
        <v>567</v>
      </c>
      <c r="C179" s="40" t="s">
        <v>568</v>
      </c>
      <c r="D179" s="40" t="s">
        <v>560</v>
      </c>
      <c r="E179" s="105" t="s">
        <v>41</v>
      </c>
      <c r="F179" s="106"/>
      <c r="G179" s="41">
        <v>65.3</v>
      </c>
      <c r="H179" s="41">
        <v>59.87</v>
      </c>
      <c r="I179" s="42">
        <v>59.87</v>
      </c>
      <c r="J179" s="91">
        <f t="shared" si="5"/>
        <v>59.87</v>
      </c>
      <c r="K179" s="56">
        <f t="shared" si="6"/>
        <v>0</v>
      </c>
      <c r="L179" s="111">
        <f>ROUND(J179*报价汇总表2!$C$8,2)</f>
        <v>0</v>
      </c>
      <c r="M179" s="56"/>
      <c r="N179" s="110"/>
    </row>
    <row r="180" ht="80.1" customHeight="1" spans="1:14">
      <c r="A180" s="38" t="s">
        <v>411</v>
      </c>
      <c r="B180" s="39" t="s">
        <v>569</v>
      </c>
      <c r="C180" s="40" t="s">
        <v>570</v>
      </c>
      <c r="D180" s="40" t="s">
        <v>571</v>
      </c>
      <c r="E180" s="105" t="s">
        <v>41</v>
      </c>
      <c r="F180" s="106"/>
      <c r="G180" s="41">
        <v>46.49</v>
      </c>
      <c r="H180" s="41">
        <v>39.81</v>
      </c>
      <c r="I180" s="42">
        <v>39.81</v>
      </c>
      <c r="J180" s="91">
        <f t="shared" si="5"/>
        <v>39.81</v>
      </c>
      <c r="K180" s="56">
        <f t="shared" si="6"/>
        <v>0</v>
      </c>
      <c r="L180" s="111">
        <f>ROUND(J180*报价汇总表2!$C$8,2)</f>
        <v>0</v>
      </c>
      <c r="M180" s="56"/>
      <c r="N180" s="110"/>
    </row>
    <row r="181" ht="50.1" customHeight="1" spans="1:14">
      <c r="A181" s="38" t="s">
        <v>415</v>
      </c>
      <c r="B181" s="39" t="s">
        <v>572</v>
      </c>
      <c r="C181" s="40" t="s">
        <v>573</v>
      </c>
      <c r="D181" s="40" t="s">
        <v>574</v>
      </c>
      <c r="E181" s="105" t="s">
        <v>41</v>
      </c>
      <c r="F181" s="106"/>
      <c r="G181" s="41">
        <v>44.17</v>
      </c>
      <c r="H181" s="41">
        <v>38.7</v>
      </c>
      <c r="I181" s="42">
        <v>38.7</v>
      </c>
      <c r="J181" s="91">
        <f t="shared" si="5"/>
        <v>38.7</v>
      </c>
      <c r="K181" s="56">
        <f t="shared" si="6"/>
        <v>0</v>
      </c>
      <c r="L181" s="111">
        <f>ROUND(J181*报价汇总表2!$C$8,2)</f>
        <v>0</v>
      </c>
      <c r="M181" s="56"/>
      <c r="N181" s="110"/>
    </row>
    <row r="182" ht="30" customHeight="1" spans="1:14">
      <c r="A182" s="38" t="s">
        <v>419</v>
      </c>
      <c r="B182" s="39" t="s">
        <v>575</v>
      </c>
      <c r="C182" s="40" t="s">
        <v>576</v>
      </c>
      <c r="D182" s="40" t="s">
        <v>577</v>
      </c>
      <c r="E182" s="105" t="s">
        <v>41</v>
      </c>
      <c r="F182" s="106"/>
      <c r="G182" s="41">
        <v>17.4</v>
      </c>
      <c r="H182" s="41">
        <v>14.55</v>
      </c>
      <c r="I182" s="42">
        <v>14.55</v>
      </c>
      <c r="J182" s="91">
        <f t="shared" si="5"/>
        <v>14.55</v>
      </c>
      <c r="K182" s="56">
        <f t="shared" si="6"/>
        <v>0</v>
      </c>
      <c r="L182" s="111">
        <f>ROUND(J182*报价汇总表2!$C$8,2)</f>
        <v>0</v>
      </c>
      <c r="M182" s="56"/>
      <c r="N182" s="110"/>
    </row>
    <row r="183" ht="30" customHeight="1" spans="1:14">
      <c r="A183" s="38" t="s">
        <v>578</v>
      </c>
      <c r="B183" s="39" t="s">
        <v>579</v>
      </c>
      <c r="C183" s="40" t="s">
        <v>580</v>
      </c>
      <c r="D183" s="40"/>
      <c r="E183" s="105" t="s">
        <v>33</v>
      </c>
      <c r="F183" s="106"/>
      <c r="G183" s="41">
        <v>0</v>
      </c>
      <c r="H183" s="41"/>
      <c r="I183" s="42">
        <v>0</v>
      </c>
      <c r="J183" s="91">
        <f t="shared" si="5"/>
        <v>0</v>
      </c>
      <c r="K183" s="56">
        <f t="shared" si="6"/>
        <v>0</v>
      </c>
      <c r="L183" s="111">
        <f>ROUND(J183*报价汇总表2!$C$8,2)</f>
        <v>0</v>
      </c>
      <c r="M183" s="56"/>
      <c r="N183" s="110"/>
    </row>
    <row r="184" ht="20.1" customHeight="1" spans="1:14">
      <c r="A184" s="38" t="s">
        <v>45</v>
      </c>
      <c r="B184" s="39" t="s">
        <v>581</v>
      </c>
      <c r="C184" s="40" t="s">
        <v>582</v>
      </c>
      <c r="D184" s="40"/>
      <c r="E184" s="105" t="s">
        <v>33</v>
      </c>
      <c r="F184" s="106"/>
      <c r="G184" s="41">
        <v>0</v>
      </c>
      <c r="H184" s="41"/>
      <c r="I184" s="42">
        <v>0</v>
      </c>
      <c r="J184" s="91">
        <f t="shared" si="5"/>
        <v>0</v>
      </c>
      <c r="K184" s="56">
        <f t="shared" si="6"/>
        <v>0</v>
      </c>
      <c r="L184" s="111">
        <f>ROUND(J184*报价汇总表2!$C$8,2)</f>
        <v>0</v>
      </c>
      <c r="M184" s="56"/>
      <c r="N184" s="110"/>
    </row>
    <row r="185" ht="69.95" customHeight="1" spans="1:14">
      <c r="A185" s="38" t="s">
        <v>61</v>
      </c>
      <c r="B185" s="39" t="s">
        <v>583</v>
      </c>
      <c r="C185" s="40" t="s">
        <v>584</v>
      </c>
      <c r="D185" s="40" t="s">
        <v>585</v>
      </c>
      <c r="E185" s="105" t="s">
        <v>57</v>
      </c>
      <c r="F185" s="106">
        <v>500</v>
      </c>
      <c r="G185" s="41">
        <v>394.55</v>
      </c>
      <c r="H185" s="41">
        <v>350.98</v>
      </c>
      <c r="I185" s="42">
        <v>350.98</v>
      </c>
      <c r="J185" s="91">
        <f t="shared" si="5"/>
        <v>350.98</v>
      </c>
      <c r="K185" s="56">
        <f t="shared" si="6"/>
        <v>175490</v>
      </c>
      <c r="L185" s="112"/>
      <c r="M185" s="56">
        <f>ROUND(F185*L185,0)</f>
        <v>0</v>
      </c>
      <c r="N185" s="110"/>
    </row>
    <row r="186" ht="69.95" customHeight="1" spans="1:14">
      <c r="A186" s="38" t="s">
        <v>66</v>
      </c>
      <c r="B186" s="39" t="s">
        <v>586</v>
      </c>
      <c r="C186" s="40" t="s">
        <v>587</v>
      </c>
      <c r="D186" s="40" t="s">
        <v>585</v>
      </c>
      <c r="E186" s="105" t="s">
        <v>57</v>
      </c>
      <c r="F186" s="106"/>
      <c r="G186" s="41">
        <v>420.35</v>
      </c>
      <c r="H186" s="41">
        <v>368.93</v>
      </c>
      <c r="I186" s="42">
        <v>368.93</v>
      </c>
      <c r="J186" s="91">
        <f t="shared" si="5"/>
        <v>368.93</v>
      </c>
      <c r="K186" s="56">
        <f t="shared" si="6"/>
        <v>0</v>
      </c>
      <c r="L186" s="111">
        <f>ROUND(J186*报价汇总表2!$C$8,2)</f>
        <v>0</v>
      </c>
      <c r="M186" s="56"/>
      <c r="N186" s="110"/>
    </row>
    <row r="187" ht="20.1" customHeight="1" spans="1:14">
      <c r="A187" s="38" t="s">
        <v>49</v>
      </c>
      <c r="B187" s="39" t="s">
        <v>588</v>
      </c>
      <c r="C187" s="40" t="s">
        <v>589</v>
      </c>
      <c r="D187" s="40"/>
      <c r="E187" s="105" t="s">
        <v>33</v>
      </c>
      <c r="F187" s="106"/>
      <c r="G187" s="41">
        <v>0</v>
      </c>
      <c r="H187" s="41"/>
      <c r="I187" s="42">
        <v>0</v>
      </c>
      <c r="J187" s="91">
        <f t="shared" si="5"/>
        <v>0</v>
      </c>
      <c r="K187" s="56">
        <f t="shared" si="6"/>
        <v>0</v>
      </c>
      <c r="L187" s="111">
        <f>ROUND(J187*报价汇总表2!$C$8,2)</f>
        <v>0</v>
      </c>
      <c r="M187" s="56"/>
      <c r="N187" s="110"/>
    </row>
    <row r="188" ht="69.95" customHeight="1" spans="1:14">
      <c r="A188" s="38" t="s">
        <v>61</v>
      </c>
      <c r="B188" s="39" t="s">
        <v>590</v>
      </c>
      <c r="C188" s="40" t="s">
        <v>591</v>
      </c>
      <c r="D188" s="40" t="s">
        <v>585</v>
      </c>
      <c r="E188" s="105" t="s">
        <v>57</v>
      </c>
      <c r="F188" s="106">
        <v>600</v>
      </c>
      <c r="G188" s="41">
        <v>431.48</v>
      </c>
      <c r="H188" s="41">
        <v>364.22</v>
      </c>
      <c r="I188" s="42">
        <v>364.22</v>
      </c>
      <c r="J188" s="91">
        <f t="shared" si="5"/>
        <v>364.22</v>
      </c>
      <c r="K188" s="56">
        <f t="shared" si="6"/>
        <v>218532</v>
      </c>
      <c r="L188" s="112"/>
      <c r="M188" s="56">
        <f>ROUND(F188*L188,0)</f>
        <v>0</v>
      </c>
      <c r="N188" s="110"/>
    </row>
    <row r="189" ht="69.95" customHeight="1" spans="1:14">
      <c r="A189" s="38" t="s">
        <v>66</v>
      </c>
      <c r="B189" s="39" t="s">
        <v>592</v>
      </c>
      <c r="C189" s="40" t="s">
        <v>593</v>
      </c>
      <c r="D189" s="40" t="s">
        <v>585</v>
      </c>
      <c r="E189" s="105" t="s">
        <v>57</v>
      </c>
      <c r="F189" s="106"/>
      <c r="G189" s="41">
        <v>457.28</v>
      </c>
      <c r="H189" s="41">
        <v>401.16</v>
      </c>
      <c r="I189" s="42">
        <v>401.16</v>
      </c>
      <c r="J189" s="91">
        <f t="shared" si="5"/>
        <v>401.16</v>
      </c>
      <c r="K189" s="56">
        <f t="shared" si="6"/>
        <v>0</v>
      </c>
      <c r="L189" s="111">
        <f>ROUND(J189*报价汇总表2!$C$8,2)</f>
        <v>0</v>
      </c>
      <c r="M189" s="56"/>
      <c r="N189" s="110"/>
    </row>
    <row r="190" ht="69.95" customHeight="1" spans="1:14">
      <c r="A190" s="38" t="s">
        <v>372</v>
      </c>
      <c r="B190" s="39" t="s">
        <v>594</v>
      </c>
      <c r="C190" s="40" t="s">
        <v>595</v>
      </c>
      <c r="D190" s="40" t="s">
        <v>585</v>
      </c>
      <c r="E190" s="105" t="s">
        <v>57</v>
      </c>
      <c r="F190" s="106"/>
      <c r="G190" s="41">
        <v>436.63</v>
      </c>
      <c r="H190" s="41">
        <v>355</v>
      </c>
      <c r="I190" s="42">
        <v>355</v>
      </c>
      <c r="J190" s="91">
        <f t="shared" si="5"/>
        <v>355</v>
      </c>
      <c r="K190" s="56">
        <f t="shared" si="6"/>
        <v>0</v>
      </c>
      <c r="L190" s="111">
        <f>ROUND(J190*报价汇总表2!$C$8,2)</f>
        <v>0</v>
      </c>
      <c r="M190" s="56"/>
      <c r="N190" s="110"/>
    </row>
    <row r="191" ht="20.1" customHeight="1" spans="1:14">
      <c r="A191" s="38" t="s">
        <v>596</v>
      </c>
      <c r="B191" s="39" t="s">
        <v>597</v>
      </c>
      <c r="C191" s="40" t="s">
        <v>598</v>
      </c>
      <c r="D191" s="40"/>
      <c r="E191" s="105" t="s">
        <v>33</v>
      </c>
      <c r="F191" s="106"/>
      <c r="G191" s="41">
        <v>0</v>
      </c>
      <c r="H191" s="41"/>
      <c r="I191" s="42">
        <v>0</v>
      </c>
      <c r="J191" s="91">
        <f t="shared" si="5"/>
        <v>0</v>
      </c>
      <c r="K191" s="56">
        <f t="shared" si="6"/>
        <v>0</v>
      </c>
      <c r="L191" s="111">
        <f>ROUND(J191*报价汇总表2!$C$8,2)</f>
        <v>0</v>
      </c>
      <c r="M191" s="56"/>
      <c r="N191" s="110"/>
    </row>
    <row r="192" ht="20.1" customHeight="1" spans="1:14">
      <c r="A192" s="38" t="s">
        <v>45</v>
      </c>
      <c r="B192" s="39" t="s">
        <v>599</v>
      </c>
      <c r="C192" s="40" t="s">
        <v>600</v>
      </c>
      <c r="D192" s="40"/>
      <c r="E192" s="105" t="s">
        <v>33</v>
      </c>
      <c r="F192" s="106"/>
      <c r="G192" s="41">
        <v>0</v>
      </c>
      <c r="H192" s="41"/>
      <c r="I192" s="42">
        <v>0</v>
      </c>
      <c r="J192" s="91">
        <f t="shared" si="5"/>
        <v>0</v>
      </c>
      <c r="K192" s="56">
        <f t="shared" si="6"/>
        <v>0</v>
      </c>
      <c r="L192" s="111">
        <f>ROUND(J192*报价汇总表2!$C$8,2)</f>
        <v>0</v>
      </c>
      <c r="M192" s="56"/>
      <c r="N192" s="110"/>
    </row>
    <row r="193" ht="60" customHeight="1" spans="1:14">
      <c r="A193" s="38" t="s">
        <v>61</v>
      </c>
      <c r="B193" s="39" t="s">
        <v>601</v>
      </c>
      <c r="C193" s="40" t="s">
        <v>602</v>
      </c>
      <c r="D193" s="40" t="s">
        <v>603</v>
      </c>
      <c r="E193" s="105" t="s">
        <v>57</v>
      </c>
      <c r="F193" s="106"/>
      <c r="G193" s="41">
        <v>636.66</v>
      </c>
      <c r="H193" s="41">
        <v>561.53</v>
      </c>
      <c r="I193" s="42">
        <v>244.527270398</v>
      </c>
      <c r="J193" s="91">
        <f t="shared" si="5"/>
        <v>244.53</v>
      </c>
      <c r="K193" s="56">
        <f t="shared" si="6"/>
        <v>0</v>
      </c>
      <c r="L193" s="111">
        <f>ROUND(J193*报价汇总表2!$C$8,2)</f>
        <v>0</v>
      </c>
      <c r="M193" s="56"/>
      <c r="N193" s="110" t="s">
        <v>437</v>
      </c>
    </row>
    <row r="194" ht="60" customHeight="1" spans="1:14">
      <c r="A194" s="38" t="s">
        <v>66</v>
      </c>
      <c r="B194" s="39" t="s">
        <v>604</v>
      </c>
      <c r="C194" s="40" t="s">
        <v>605</v>
      </c>
      <c r="D194" s="40" t="s">
        <v>603</v>
      </c>
      <c r="E194" s="105" t="s">
        <v>57</v>
      </c>
      <c r="F194" s="106">
        <v>600</v>
      </c>
      <c r="G194" s="41">
        <v>648.86</v>
      </c>
      <c r="H194" s="41">
        <v>574.21</v>
      </c>
      <c r="I194" s="42">
        <v>244.5274715229</v>
      </c>
      <c r="J194" s="91">
        <f t="shared" si="5"/>
        <v>244.53</v>
      </c>
      <c r="K194" s="56">
        <f t="shared" si="6"/>
        <v>146718</v>
      </c>
      <c r="L194" s="112"/>
      <c r="M194" s="56">
        <f>ROUND(F194*L194,0)</f>
        <v>0</v>
      </c>
      <c r="N194" s="110" t="s">
        <v>146</v>
      </c>
    </row>
    <row r="195" ht="60" customHeight="1" spans="1:14">
      <c r="A195" s="38" t="s">
        <v>372</v>
      </c>
      <c r="B195" s="39" t="s">
        <v>606</v>
      </c>
      <c r="C195" s="40" t="s">
        <v>607</v>
      </c>
      <c r="D195" s="40" t="s">
        <v>603</v>
      </c>
      <c r="E195" s="105" t="s">
        <v>57</v>
      </c>
      <c r="F195" s="106"/>
      <c r="G195" s="41">
        <v>662.46</v>
      </c>
      <c r="H195" s="41">
        <v>596.1</v>
      </c>
      <c r="I195" s="42">
        <v>244.527329308</v>
      </c>
      <c r="J195" s="91">
        <f t="shared" si="5"/>
        <v>244.53</v>
      </c>
      <c r="K195" s="56">
        <f t="shared" si="6"/>
        <v>0</v>
      </c>
      <c r="L195" s="111">
        <f>ROUND(J195*报价汇总表2!$C$8,2)</f>
        <v>0</v>
      </c>
      <c r="M195" s="56"/>
      <c r="N195" s="110" t="s">
        <v>608</v>
      </c>
    </row>
    <row r="196" ht="60" customHeight="1" spans="1:14">
      <c r="A196" s="38" t="s">
        <v>376</v>
      </c>
      <c r="B196" s="39" t="s">
        <v>609</v>
      </c>
      <c r="C196" s="40" t="s">
        <v>610</v>
      </c>
      <c r="D196" s="40" t="s">
        <v>603</v>
      </c>
      <c r="E196" s="105" t="s">
        <v>57</v>
      </c>
      <c r="F196" s="106"/>
      <c r="G196" s="41">
        <v>712.9</v>
      </c>
      <c r="H196" s="41">
        <v>616.26</v>
      </c>
      <c r="I196" s="42">
        <v>244.5271134864</v>
      </c>
      <c r="J196" s="91">
        <f t="shared" si="5"/>
        <v>244.53</v>
      </c>
      <c r="K196" s="56">
        <f t="shared" si="6"/>
        <v>0</v>
      </c>
      <c r="L196" s="111">
        <f>ROUND(J196*报价汇总表2!$C$8,2)</f>
        <v>0</v>
      </c>
      <c r="M196" s="56"/>
      <c r="N196" s="110" t="s">
        <v>611</v>
      </c>
    </row>
    <row r="197" ht="60" customHeight="1" spans="1:14">
      <c r="A197" s="38" t="s">
        <v>403</v>
      </c>
      <c r="B197" s="39" t="s">
        <v>612</v>
      </c>
      <c r="C197" s="40" t="s">
        <v>613</v>
      </c>
      <c r="D197" s="40" t="s">
        <v>603</v>
      </c>
      <c r="E197" s="105" t="s">
        <v>57</v>
      </c>
      <c r="F197" s="106"/>
      <c r="G197" s="41">
        <v>609.09</v>
      </c>
      <c r="H197" s="41">
        <v>544.79</v>
      </c>
      <c r="I197" s="42">
        <v>230.489284068</v>
      </c>
      <c r="J197" s="91">
        <f t="shared" si="5"/>
        <v>230.49</v>
      </c>
      <c r="K197" s="56">
        <f t="shared" si="6"/>
        <v>0</v>
      </c>
      <c r="L197" s="111">
        <f>ROUND(J197*报价汇总表2!$C$8,2)</f>
        <v>0</v>
      </c>
      <c r="M197" s="56"/>
      <c r="N197" s="110" t="s">
        <v>614</v>
      </c>
    </row>
    <row r="198" ht="60" customHeight="1" spans="1:14">
      <c r="A198" s="38" t="s">
        <v>615</v>
      </c>
      <c r="B198" s="39" t="s">
        <v>616</v>
      </c>
      <c r="C198" s="40" t="s">
        <v>617</v>
      </c>
      <c r="D198" s="40" t="s">
        <v>603</v>
      </c>
      <c r="E198" s="105" t="s">
        <v>57</v>
      </c>
      <c r="F198" s="106"/>
      <c r="G198" s="41">
        <v>618.78</v>
      </c>
      <c r="H198" s="41">
        <v>546.62</v>
      </c>
      <c r="I198" s="42">
        <v>230.488019173</v>
      </c>
      <c r="J198" s="91">
        <f t="shared" si="5"/>
        <v>230.49</v>
      </c>
      <c r="K198" s="56">
        <f t="shared" si="6"/>
        <v>0</v>
      </c>
      <c r="L198" s="111">
        <f>ROUND(J198*报价汇总表2!$C$8,2)</f>
        <v>0</v>
      </c>
      <c r="M198" s="56"/>
      <c r="N198" s="110" t="s">
        <v>437</v>
      </c>
    </row>
    <row r="199" ht="30" customHeight="1" spans="1:14">
      <c r="A199" s="38" t="s">
        <v>618</v>
      </c>
      <c r="B199" s="39" t="s">
        <v>619</v>
      </c>
      <c r="C199" s="40" t="s">
        <v>620</v>
      </c>
      <c r="D199" s="40" t="s">
        <v>621</v>
      </c>
      <c r="E199" s="105" t="s">
        <v>57</v>
      </c>
      <c r="F199" s="106">
        <v>800</v>
      </c>
      <c r="G199" s="41">
        <v>537.89</v>
      </c>
      <c r="H199" s="41">
        <v>473.28</v>
      </c>
      <c r="I199" s="42">
        <v>162.684957684</v>
      </c>
      <c r="J199" s="91">
        <f t="shared" ref="J199:J262" si="7">ROUND(I199,2)</f>
        <v>162.68</v>
      </c>
      <c r="K199" s="56">
        <f t="shared" ref="K199:K262" si="8">ROUND(F199*J199,0)</f>
        <v>130144</v>
      </c>
      <c r="L199" s="112"/>
      <c r="M199" s="56">
        <f>ROUND(F199*L199,0)</f>
        <v>0</v>
      </c>
      <c r="N199" s="110" t="s">
        <v>146</v>
      </c>
    </row>
    <row r="200" ht="30" customHeight="1" spans="1:14">
      <c r="A200" s="38" t="s">
        <v>622</v>
      </c>
      <c r="B200" s="39"/>
      <c r="C200" s="40" t="s">
        <v>623</v>
      </c>
      <c r="D200" s="40"/>
      <c r="E200" s="105" t="s">
        <v>57</v>
      </c>
      <c r="F200" s="106">
        <v>400</v>
      </c>
      <c r="G200" s="41">
        <v>525.80208</v>
      </c>
      <c r="H200" s="41">
        <v>469.19</v>
      </c>
      <c r="I200" s="42">
        <v>162.6848874462</v>
      </c>
      <c r="J200" s="91">
        <f t="shared" si="7"/>
        <v>162.68</v>
      </c>
      <c r="K200" s="56">
        <f t="shared" si="8"/>
        <v>65072</v>
      </c>
      <c r="L200" s="112"/>
      <c r="M200" s="56">
        <f>ROUND(F200*L200,0)</f>
        <v>0</v>
      </c>
      <c r="N200" s="110" t="s">
        <v>437</v>
      </c>
    </row>
    <row r="201" ht="69.95" customHeight="1" spans="1:14">
      <c r="A201" s="38" t="s">
        <v>49</v>
      </c>
      <c r="B201" s="39" t="s">
        <v>624</v>
      </c>
      <c r="C201" s="40" t="s">
        <v>625</v>
      </c>
      <c r="D201" s="40" t="s">
        <v>626</v>
      </c>
      <c r="E201" s="105" t="s">
        <v>57</v>
      </c>
      <c r="F201" s="106">
        <v>22.0275</v>
      </c>
      <c r="G201" s="41">
        <v>759.67</v>
      </c>
      <c r="H201" s="41">
        <v>669.42</v>
      </c>
      <c r="I201" s="42">
        <v>279.319793704</v>
      </c>
      <c r="J201" s="91">
        <f t="shared" si="7"/>
        <v>279.32</v>
      </c>
      <c r="K201" s="56">
        <f t="shared" si="8"/>
        <v>6153</v>
      </c>
      <c r="L201" s="112"/>
      <c r="M201" s="56">
        <f>ROUND(F201*L201,0)</f>
        <v>0</v>
      </c>
      <c r="N201" s="110" t="s">
        <v>437</v>
      </c>
    </row>
    <row r="202" ht="69.95" customHeight="1" spans="1:14">
      <c r="A202" s="38" t="s">
        <v>627</v>
      </c>
      <c r="B202" s="39" t="s">
        <v>628</v>
      </c>
      <c r="C202" s="40" t="s">
        <v>629</v>
      </c>
      <c r="D202" s="40" t="s">
        <v>626</v>
      </c>
      <c r="E202" s="105" t="s">
        <v>57</v>
      </c>
      <c r="F202" s="106">
        <v>14.2</v>
      </c>
      <c r="G202" s="41">
        <v>776.022116</v>
      </c>
      <c r="H202" s="41">
        <v>700.38</v>
      </c>
      <c r="I202" s="42">
        <v>279.3189616336</v>
      </c>
      <c r="J202" s="91">
        <f t="shared" si="7"/>
        <v>279.32</v>
      </c>
      <c r="K202" s="56">
        <f t="shared" si="8"/>
        <v>3966</v>
      </c>
      <c r="L202" s="112"/>
      <c r="M202" s="56">
        <f>ROUND(F202*L202,0)</f>
        <v>0</v>
      </c>
      <c r="N202" s="110" t="s">
        <v>146</v>
      </c>
    </row>
    <row r="203" ht="20.1" customHeight="1" spans="1:14">
      <c r="A203" s="38" t="s">
        <v>630</v>
      </c>
      <c r="B203" s="39" t="s">
        <v>631</v>
      </c>
      <c r="C203" s="40" t="s">
        <v>632</v>
      </c>
      <c r="D203" s="40"/>
      <c r="E203" s="105" t="s">
        <v>33</v>
      </c>
      <c r="F203" s="106"/>
      <c r="G203" s="41">
        <v>0</v>
      </c>
      <c r="H203" s="41"/>
      <c r="I203" s="42">
        <v>0</v>
      </c>
      <c r="J203" s="91">
        <f t="shared" si="7"/>
        <v>0</v>
      </c>
      <c r="K203" s="56">
        <f t="shared" si="8"/>
        <v>0</v>
      </c>
      <c r="L203" s="111">
        <f>ROUND(J203*报价汇总表2!$C$8,2)</f>
        <v>0</v>
      </c>
      <c r="M203" s="56"/>
      <c r="N203" s="110"/>
    </row>
    <row r="204" ht="30" customHeight="1" spans="1:14">
      <c r="A204" s="38" t="s">
        <v>45</v>
      </c>
      <c r="B204" s="39" t="s">
        <v>633</v>
      </c>
      <c r="C204" s="40" t="s">
        <v>634</v>
      </c>
      <c r="D204" s="40"/>
      <c r="E204" s="105" t="s">
        <v>33</v>
      </c>
      <c r="F204" s="106"/>
      <c r="G204" s="41">
        <v>0</v>
      </c>
      <c r="H204" s="41"/>
      <c r="I204" s="42">
        <v>0</v>
      </c>
      <c r="J204" s="91">
        <f t="shared" si="7"/>
        <v>0</v>
      </c>
      <c r="K204" s="56">
        <f t="shared" si="8"/>
        <v>0</v>
      </c>
      <c r="L204" s="111">
        <f>ROUND(J204*报价汇总表2!$C$8,2)</f>
        <v>0</v>
      </c>
      <c r="M204" s="56"/>
      <c r="N204" s="110"/>
    </row>
    <row r="205" ht="90" customHeight="1" spans="1:14">
      <c r="A205" s="38" t="s">
        <v>61</v>
      </c>
      <c r="B205" s="39" t="s">
        <v>635</v>
      </c>
      <c r="C205" s="40" t="s">
        <v>636</v>
      </c>
      <c r="D205" s="40" t="s">
        <v>637</v>
      </c>
      <c r="E205" s="105" t="s">
        <v>57</v>
      </c>
      <c r="F205" s="106"/>
      <c r="G205" s="41">
        <v>376.74</v>
      </c>
      <c r="H205" s="41">
        <v>320.16</v>
      </c>
      <c r="I205" s="42">
        <v>320.16</v>
      </c>
      <c r="J205" s="91">
        <f t="shared" si="7"/>
        <v>320.16</v>
      </c>
      <c r="K205" s="56">
        <f t="shared" si="8"/>
        <v>0</v>
      </c>
      <c r="L205" s="111">
        <f>ROUND(J205*报价汇总表2!$C$8,2)</f>
        <v>0</v>
      </c>
      <c r="M205" s="56"/>
      <c r="N205" s="110"/>
    </row>
    <row r="206" ht="90" customHeight="1" spans="1:14">
      <c r="A206" s="38" t="s">
        <v>66</v>
      </c>
      <c r="B206" s="39" t="s">
        <v>638</v>
      </c>
      <c r="C206" s="40" t="s">
        <v>639</v>
      </c>
      <c r="D206" s="40" t="s">
        <v>637</v>
      </c>
      <c r="E206" s="105" t="s">
        <v>57</v>
      </c>
      <c r="F206" s="106">
        <v>420.15</v>
      </c>
      <c r="G206" s="41">
        <v>381.88</v>
      </c>
      <c r="H206" s="41">
        <v>324.57</v>
      </c>
      <c r="I206" s="42">
        <v>324.57</v>
      </c>
      <c r="J206" s="91">
        <f t="shared" si="7"/>
        <v>324.57</v>
      </c>
      <c r="K206" s="56">
        <f t="shared" si="8"/>
        <v>136368</v>
      </c>
      <c r="L206" s="112"/>
      <c r="M206" s="56">
        <f>ROUND(F206*L206,0)</f>
        <v>0</v>
      </c>
      <c r="N206" s="110"/>
    </row>
    <row r="207" ht="20.1" customHeight="1" spans="1:14">
      <c r="A207" s="38" t="s">
        <v>49</v>
      </c>
      <c r="B207" s="39" t="s">
        <v>640</v>
      </c>
      <c r="C207" s="40" t="s">
        <v>641</v>
      </c>
      <c r="D207" s="40"/>
      <c r="E207" s="105" t="s">
        <v>33</v>
      </c>
      <c r="F207" s="106"/>
      <c r="G207" s="41">
        <v>0</v>
      </c>
      <c r="H207" s="41"/>
      <c r="I207" s="42">
        <v>0</v>
      </c>
      <c r="J207" s="91">
        <f t="shared" si="7"/>
        <v>0</v>
      </c>
      <c r="K207" s="56">
        <f t="shared" si="8"/>
        <v>0</v>
      </c>
      <c r="L207" s="111">
        <f>ROUND(J207*报价汇总表2!$C$8,2)</f>
        <v>0</v>
      </c>
      <c r="M207" s="56"/>
      <c r="N207" s="110"/>
    </row>
    <row r="208" ht="80.1" customHeight="1" spans="1:14">
      <c r="A208" s="38" t="s">
        <v>61</v>
      </c>
      <c r="B208" s="39" t="s">
        <v>642</v>
      </c>
      <c r="C208" s="40" t="s">
        <v>643</v>
      </c>
      <c r="D208" s="40" t="s">
        <v>644</v>
      </c>
      <c r="E208" s="105" t="s">
        <v>57</v>
      </c>
      <c r="F208" s="106"/>
      <c r="G208" s="41">
        <v>609.09</v>
      </c>
      <c r="H208" s="41">
        <v>544.79</v>
      </c>
      <c r="I208" s="42">
        <v>236.444839692</v>
      </c>
      <c r="J208" s="91">
        <f t="shared" si="7"/>
        <v>236.44</v>
      </c>
      <c r="K208" s="56">
        <f t="shared" si="8"/>
        <v>0</v>
      </c>
      <c r="L208" s="111">
        <f>ROUND(J208*报价汇总表2!$C$8,2)</f>
        <v>0</v>
      </c>
      <c r="M208" s="56"/>
      <c r="N208" s="110" t="s">
        <v>614</v>
      </c>
    </row>
    <row r="209" ht="80.1" customHeight="1" spans="1:14">
      <c r="A209" s="38" t="s">
        <v>66</v>
      </c>
      <c r="B209" s="39" t="s">
        <v>645</v>
      </c>
      <c r="C209" s="40" t="s">
        <v>646</v>
      </c>
      <c r="D209" s="40" t="s">
        <v>644</v>
      </c>
      <c r="E209" s="105" t="s">
        <v>57</v>
      </c>
      <c r="F209" s="106"/>
      <c r="G209" s="41">
        <v>558.96</v>
      </c>
      <c r="H209" s="41">
        <v>497.47</v>
      </c>
      <c r="I209" s="42">
        <v>176.818781308</v>
      </c>
      <c r="J209" s="91">
        <f t="shared" si="7"/>
        <v>176.82</v>
      </c>
      <c r="K209" s="56">
        <f t="shared" si="8"/>
        <v>0</v>
      </c>
      <c r="L209" s="111">
        <f>ROUND(J209*报价汇总表2!$C$8,2)</f>
        <v>0</v>
      </c>
      <c r="M209" s="56"/>
      <c r="N209" s="110" t="s">
        <v>437</v>
      </c>
    </row>
    <row r="210" ht="80.1" customHeight="1" spans="1:14">
      <c r="A210" s="38" t="s">
        <v>647</v>
      </c>
      <c r="B210" s="39" t="s">
        <v>648</v>
      </c>
      <c r="C210" s="40" t="s">
        <v>649</v>
      </c>
      <c r="D210" s="40" t="s">
        <v>644</v>
      </c>
      <c r="E210" s="105" t="s">
        <v>57</v>
      </c>
      <c r="F210" s="106"/>
      <c r="G210" s="41">
        <v>596.069656</v>
      </c>
      <c r="H210" s="41">
        <v>525.48</v>
      </c>
      <c r="I210" s="42">
        <v>255.036389924</v>
      </c>
      <c r="J210" s="91">
        <f t="shared" si="7"/>
        <v>255.04</v>
      </c>
      <c r="K210" s="56">
        <f t="shared" si="8"/>
        <v>0</v>
      </c>
      <c r="L210" s="111">
        <f>ROUND(J210*报价汇总表2!$C$8,2)</f>
        <v>0</v>
      </c>
      <c r="M210" s="56"/>
      <c r="N210" s="110" t="s">
        <v>650</v>
      </c>
    </row>
    <row r="211" ht="99.95" customHeight="1" spans="1:14">
      <c r="A211" s="38" t="s">
        <v>190</v>
      </c>
      <c r="B211" s="39" t="s">
        <v>651</v>
      </c>
      <c r="C211" s="40" t="s">
        <v>652</v>
      </c>
      <c r="D211" s="40" t="s">
        <v>653</v>
      </c>
      <c r="E211" s="105" t="s">
        <v>57</v>
      </c>
      <c r="F211" s="106"/>
      <c r="G211" s="41">
        <v>200.71</v>
      </c>
      <c r="H211" s="41">
        <v>182.75</v>
      </c>
      <c r="I211" s="42">
        <v>182.75</v>
      </c>
      <c r="J211" s="91">
        <f t="shared" si="7"/>
        <v>182.75</v>
      </c>
      <c r="K211" s="56">
        <f t="shared" si="8"/>
        <v>0</v>
      </c>
      <c r="L211" s="111">
        <f>ROUND(J211*报价汇总表2!$C$8,2)</f>
        <v>0</v>
      </c>
      <c r="M211" s="56"/>
      <c r="N211" s="110"/>
    </row>
    <row r="212" ht="30" customHeight="1" spans="1:14">
      <c r="A212" s="38" t="s">
        <v>285</v>
      </c>
      <c r="B212" s="39" t="s">
        <v>654</v>
      </c>
      <c r="C212" s="40" t="s">
        <v>655</v>
      </c>
      <c r="D212" s="40" t="s">
        <v>656</v>
      </c>
      <c r="E212" s="105" t="s">
        <v>57</v>
      </c>
      <c r="F212" s="106"/>
      <c r="G212" s="41">
        <v>138.01</v>
      </c>
      <c r="H212" s="41">
        <v>112.78</v>
      </c>
      <c r="I212" s="42">
        <v>112.78</v>
      </c>
      <c r="J212" s="91">
        <f t="shared" si="7"/>
        <v>112.78</v>
      </c>
      <c r="K212" s="56">
        <f t="shared" si="8"/>
        <v>0</v>
      </c>
      <c r="L212" s="111">
        <f>ROUND(J212*报价汇总表2!$C$8,2)</f>
        <v>0</v>
      </c>
      <c r="M212" s="56"/>
      <c r="N212" s="110"/>
    </row>
    <row r="213" ht="60" customHeight="1" spans="1:14">
      <c r="A213" s="38" t="s">
        <v>657</v>
      </c>
      <c r="B213" s="39" t="s">
        <v>658</v>
      </c>
      <c r="C213" s="40" t="s">
        <v>659</v>
      </c>
      <c r="D213" s="40" t="s">
        <v>660</v>
      </c>
      <c r="E213" s="105" t="s">
        <v>41</v>
      </c>
      <c r="F213" s="106"/>
      <c r="G213" s="41">
        <v>26.53</v>
      </c>
      <c r="H213" s="41">
        <v>21.58</v>
      </c>
      <c r="I213" s="42">
        <v>6.6375034754</v>
      </c>
      <c r="J213" s="91">
        <f t="shared" si="7"/>
        <v>6.64</v>
      </c>
      <c r="K213" s="56">
        <f t="shared" si="8"/>
        <v>0</v>
      </c>
      <c r="L213" s="111">
        <f>ROUND(J213*报价汇总表2!$C$8,2)</f>
        <v>0</v>
      </c>
      <c r="M213" s="56"/>
      <c r="N213" s="110" t="s">
        <v>97</v>
      </c>
    </row>
    <row r="214" ht="60" customHeight="1" spans="1:14">
      <c r="A214" s="38" t="s">
        <v>661</v>
      </c>
      <c r="B214" s="39" t="s">
        <v>662</v>
      </c>
      <c r="C214" s="40" t="s">
        <v>663</v>
      </c>
      <c r="D214" s="40" t="s">
        <v>664</v>
      </c>
      <c r="E214" s="105" t="s">
        <v>41</v>
      </c>
      <c r="F214" s="106"/>
      <c r="G214" s="41">
        <v>9.22</v>
      </c>
      <c r="H214" s="41">
        <v>8.2</v>
      </c>
      <c r="I214" s="42">
        <v>8.2</v>
      </c>
      <c r="J214" s="91">
        <f t="shared" si="7"/>
        <v>8.2</v>
      </c>
      <c r="K214" s="56">
        <f t="shared" si="8"/>
        <v>0</v>
      </c>
      <c r="L214" s="111">
        <f>ROUND(J214*报价汇总表2!$C$8,2)</f>
        <v>0</v>
      </c>
      <c r="M214" s="56"/>
      <c r="N214" s="110"/>
    </row>
    <row r="215" s="98" customFormat="1" ht="60" customHeight="1" spans="1:14">
      <c r="A215" s="38" t="s">
        <v>665</v>
      </c>
      <c r="B215" s="39" t="s">
        <v>666</v>
      </c>
      <c r="C215" s="40" t="s">
        <v>667</v>
      </c>
      <c r="D215" s="40" t="s">
        <v>668</v>
      </c>
      <c r="E215" s="105" t="s">
        <v>41</v>
      </c>
      <c r="F215" s="106"/>
      <c r="G215" s="41">
        <v>11.75</v>
      </c>
      <c r="H215" s="41">
        <v>10.75</v>
      </c>
      <c r="I215" s="42">
        <v>10.75</v>
      </c>
      <c r="J215" s="91">
        <f t="shared" si="7"/>
        <v>10.75</v>
      </c>
      <c r="K215" s="56">
        <f t="shared" si="8"/>
        <v>0</v>
      </c>
      <c r="L215" s="111">
        <f>ROUND(J215*报价汇总表2!$C$8,2)</f>
        <v>0</v>
      </c>
      <c r="M215" s="56"/>
      <c r="N215" s="58"/>
    </row>
    <row r="216" s="98" customFormat="1" ht="30" customHeight="1" spans="1:14">
      <c r="A216" s="38" t="s">
        <v>669</v>
      </c>
      <c r="B216" s="39" t="s">
        <v>670</v>
      </c>
      <c r="C216" s="40" t="s">
        <v>671</v>
      </c>
      <c r="D216" s="40" t="s">
        <v>672</v>
      </c>
      <c r="E216" s="33" t="s">
        <v>57</v>
      </c>
      <c r="F216" s="34"/>
      <c r="G216" s="41">
        <v>96.28</v>
      </c>
      <c r="H216" s="41">
        <v>85.98</v>
      </c>
      <c r="I216" s="42">
        <v>85.98</v>
      </c>
      <c r="J216" s="91">
        <f t="shared" si="7"/>
        <v>85.98</v>
      </c>
      <c r="K216" s="56">
        <f t="shared" si="8"/>
        <v>0</v>
      </c>
      <c r="L216" s="111">
        <f>ROUND(J216*报价汇总表2!$C$8,2)</f>
        <v>0</v>
      </c>
      <c r="M216" s="56"/>
      <c r="N216" s="58"/>
    </row>
    <row r="217" s="98" customFormat="1" ht="20.1" customHeight="1" spans="1:14">
      <c r="A217" s="38" t="s">
        <v>673</v>
      </c>
      <c r="B217" s="39" t="s">
        <v>674</v>
      </c>
      <c r="C217" s="40" t="s">
        <v>675</v>
      </c>
      <c r="D217" s="40"/>
      <c r="E217" s="33" t="s">
        <v>33</v>
      </c>
      <c r="F217" s="34"/>
      <c r="G217" s="41">
        <v>0</v>
      </c>
      <c r="H217" s="41"/>
      <c r="I217" s="42">
        <v>0</v>
      </c>
      <c r="J217" s="91">
        <f t="shared" si="7"/>
        <v>0</v>
      </c>
      <c r="K217" s="56">
        <f t="shared" si="8"/>
        <v>0</v>
      </c>
      <c r="L217" s="111">
        <f>ROUND(J217*报价汇总表2!$C$8,2)</f>
        <v>0</v>
      </c>
      <c r="M217" s="56"/>
      <c r="N217" s="58"/>
    </row>
    <row r="218" s="98" customFormat="1" ht="20.1" customHeight="1" spans="1:14">
      <c r="A218" s="38" t="s">
        <v>676</v>
      </c>
      <c r="B218" s="39" t="s">
        <v>677</v>
      </c>
      <c r="C218" s="40" t="s">
        <v>678</v>
      </c>
      <c r="D218" s="40"/>
      <c r="E218" s="33" t="s">
        <v>33</v>
      </c>
      <c r="F218" s="34"/>
      <c r="G218" s="41">
        <v>0</v>
      </c>
      <c r="H218" s="41"/>
      <c r="I218" s="42">
        <v>0</v>
      </c>
      <c r="J218" s="91">
        <f t="shared" si="7"/>
        <v>0</v>
      </c>
      <c r="K218" s="56">
        <f t="shared" si="8"/>
        <v>0</v>
      </c>
      <c r="L218" s="111">
        <f>ROUND(J218*报价汇总表2!$C$8,2)</f>
        <v>0</v>
      </c>
      <c r="M218" s="56"/>
      <c r="N218" s="58"/>
    </row>
    <row r="219" s="98" customFormat="1" ht="30" customHeight="1" spans="1:14">
      <c r="A219" s="38" t="s">
        <v>45</v>
      </c>
      <c r="B219" s="39" t="s">
        <v>679</v>
      </c>
      <c r="C219" s="40" t="s">
        <v>680</v>
      </c>
      <c r="D219" s="40"/>
      <c r="E219" s="33" t="s">
        <v>33</v>
      </c>
      <c r="F219" s="34"/>
      <c r="G219" s="41">
        <v>0</v>
      </c>
      <c r="H219" s="41"/>
      <c r="I219" s="42">
        <v>0</v>
      </c>
      <c r="J219" s="91">
        <f t="shared" si="7"/>
        <v>0</v>
      </c>
      <c r="K219" s="56">
        <f t="shared" si="8"/>
        <v>0</v>
      </c>
      <c r="L219" s="111">
        <f>ROUND(J219*报价汇总表2!$C$8,2)</f>
        <v>0</v>
      </c>
      <c r="M219" s="56"/>
      <c r="N219" s="58"/>
    </row>
    <row r="220" ht="90" customHeight="1" spans="1:14">
      <c r="A220" s="38" t="s">
        <v>61</v>
      </c>
      <c r="B220" s="39" t="s">
        <v>681</v>
      </c>
      <c r="C220" s="40" t="s">
        <v>682</v>
      </c>
      <c r="D220" s="40" t="s">
        <v>683</v>
      </c>
      <c r="E220" s="33" t="s">
        <v>57</v>
      </c>
      <c r="F220" s="34">
        <v>1500</v>
      </c>
      <c r="G220" s="41">
        <v>354.85</v>
      </c>
      <c r="H220" s="41">
        <v>298.48</v>
      </c>
      <c r="I220" s="42">
        <v>298.48</v>
      </c>
      <c r="J220" s="91">
        <f t="shared" si="7"/>
        <v>298.48</v>
      </c>
      <c r="K220" s="56">
        <f t="shared" si="8"/>
        <v>447720</v>
      </c>
      <c r="L220" s="112"/>
      <c r="M220" s="56">
        <f>ROUND(F220*L220,0)</f>
        <v>0</v>
      </c>
      <c r="N220" s="110"/>
    </row>
    <row r="221" ht="90" customHeight="1" spans="1:14">
      <c r="A221" s="38" t="s">
        <v>66</v>
      </c>
      <c r="B221" s="39" t="s">
        <v>684</v>
      </c>
      <c r="C221" s="40" t="s">
        <v>685</v>
      </c>
      <c r="D221" s="40" t="s">
        <v>683</v>
      </c>
      <c r="E221" s="105" t="s">
        <v>57</v>
      </c>
      <c r="F221" s="106"/>
      <c r="G221" s="41">
        <v>337.19</v>
      </c>
      <c r="H221" s="41">
        <v>310</v>
      </c>
      <c r="I221" s="42">
        <v>310</v>
      </c>
      <c r="J221" s="91">
        <f t="shared" si="7"/>
        <v>310</v>
      </c>
      <c r="K221" s="56">
        <f t="shared" si="8"/>
        <v>0</v>
      </c>
      <c r="L221" s="111">
        <f>ROUND(J221*报价汇总表2!$C$8,2)</f>
        <v>0</v>
      </c>
      <c r="M221" s="56"/>
      <c r="N221" s="110"/>
    </row>
    <row r="222" ht="90" customHeight="1" spans="1:14">
      <c r="A222" s="38" t="s">
        <v>372</v>
      </c>
      <c r="B222" s="39" t="s">
        <v>686</v>
      </c>
      <c r="C222" s="40" t="s">
        <v>687</v>
      </c>
      <c r="D222" s="40" t="s">
        <v>683</v>
      </c>
      <c r="E222" s="105" t="s">
        <v>57</v>
      </c>
      <c r="F222" s="106"/>
      <c r="G222" s="41">
        <v>359.99</v>
      </c>
      <c r="H222" s="41">
        <v>295.48</v>
      </c>
      <c r="I222" s="42">
        <v>295.48</v>
      </c>
      <c r="J222" s="91">
        <f t="shared" si="7"/>
        <v>295.48</v>
      </c>
      <c r="K222" s="56">
        <f t="shared" si="8"/>
        <v>0</v>
      </c>
      <c r="L222" s="111">
        <f>ROUND(J222*报价汇总表2!$C$8,2)</f>
        <v>0</v>
      </c>
      <c r="M222" s="56"/>
      <c r="N222" s="110"/>
    </row>
    <row r="223" ht="90" customHeight="1" spans="1:14">
      <c r="A223" s="38" t="s">
        <v>49</v>
      </c>
      <c r="B223" s="39" t="s">
        <v>688</v>
      </c>
      <c r="C223" s="40" t="s">
        <v>689</v>
      </c>
      <c r="D223" s="40" t="s">
        <v>683</v>
      </c>
      <c r="E223" s="105" t="s">
        <v>57</v>
      </c>
      <c r="F223" s="106"/>
      <c r="G223" s="41">
        <v>462.34</v>
      </c>
      <c r="H223" s="41">
        <v>434.93</v>
      </c>
      <c r="I223" s="42">
        <v>434.93</v>
      </c>
      <c r="J223" s="91">
        <f t="shared" si="7"/>
        <v>434.93</v>
      </c>
      <c r="K223" s="56">
        <f t="shared" si="8"/>
        <v>0</v>
      </c>
      <c r="L223" s="111">
        <f>ROUND(J223*报价汇总表2!$C$8,2)</f>
        <v>0</v>
      </c>
      <c r="M223" s="56"/>
      <c r="N223" s="110"/>
    </row>
    <row r="224" ht="99.95" customHeight="1" spans="1:14">
      <c r="A224" s="38" t="s">
        <v>190</v>
      </c>
      <c r="B224" s="39" t="s">
        <v>690</v>
      </c>
      <c r="C224" s="40" t="s">
        <v>691</v>
      </c>
      <c r="D224" s="40" t="s">
        <v>692</v>
      </c>
      <c r="E224" s="105" t="s">
        <v>57</v>
      </c>
      <c r="F224" s="106"/>
      <c r="G224" s="41">
        <v>759.67</v>
      </c>
      <c r="H224" s="41">
        <v>680.47</v>
      </c>
      <c r="I224" s="42">
        <v>680.47</v>
      </c>
      <c r="J224" s="91">
        <f t="shared" si="7"/>
        <v>680.47</v>
      </c>
      <c r="K224" s="56">
        <f t="shared" si="8"/>
        <v>0</v>
      </c>
      <c r="L224" s="111">
        <f>ROUND(J224*报价汇总表2!$C$8,2)</f>
        <v>0</v>
      </c>
      <c r="M224" s="56"/>
      <c r="N224" s="110"/>
    </row>
    <row r="225" ht="90" customHeight="1" spans="1:14">
      <c r="A225" s="38" t="s">
        <v>285</v>
      </c>
      <c r="B225" s="39" t="s">
        <v>693</v>
      </c>
      <c r="C225" s="40" t="s">
        <v>694</v>
      </c>
      <c r="D225" s="40" t="s">
        <v>695</v>
      </c>
      <c r="E225" s="105" t="s">
        <v>57</v>
      </c>
      <c r="F225" s="106"/>
      <c r="G225" s="41">
        <v>230.3</v>
      </c>
      <c r="H225" s="41">
        <v>180.07</v>
      </c>
      <c r="I225" s="42">
        <v>180.07</v>
      </c>
      <c r="J225" s="91">
        <f t="shared" si="7"/>
        <v>180.07</v>
      </c>
      <c r="K225" s="56">
        <f t="shared" si="8"/>
        <v>0</v>
      </c>
      <c r="L225" s="111">
        <f>ROUND(J225*报价汇总表2!$C$8,2)</f>
        <v>0</v>
      </c>
      <c r="M225" s="56"/>
      <c r="N225" s="110"/>
    </row>
    <row r="226" ht="20.1" customHeight="1" spans="1:14">
      <c r="A226" s="38" t="s">
        <v>696</v>
      </c>
      <c r="B226" s="39" t="s">
        <v>697</v>
      </c>
      <c r="C226" s="40" t="s">
        <v>698</v>
      </c>
      <c r="D226" s="40"/>
      <c r="E226" s="105" t="s">
        <v>33</v>
      </c>
      <c r="F226" s="106"/>
      <c r="G226" s="41">
        <v>0</v>
      </c>
      <c r="H226" s="41"/>
      <c r="I226" s="42">
        <v>0</v>
      </c>
      <c r="J226" s="91">
        <f t="shared" si="7"/>
        <v>0</v>
      </c>
      <c r="K226" s="56">
        <f t="shared" si="8"/>
        <v>0</v>
      </c>
      <c r="L226" s="111">
        <f>ROUND(J226*报价汇总表2!$C$8,2)</f>
        <v>0</v>
      </c>
      <c r="M226" s="56"/>
      <c r="N226" s="110"/>
    </row>
    <row r="227" ht="99.95" customHeight="1" spans="1:14">
      <c r="A227" s="38" t="s">
        <v>45</v>
      </c>
      <c r="B227" s="39" t="s">
        <v>699</v>
      </c>
      <c r="C227" s="40" t="s">
        <v>700</v>
      </c>
      <c r="D227" s="40" t="s">
        <v>701</v>
      </c>
      <c r="E227" s="105" t="s">
        <v>57</v>
      </c>
      <c r="F227" s="106">
        <v>200</v>
      </c>
      <c r="G227" s="41">
        <v>572.83</v>
      </c>
      <c r="H227" s="41">
        <v>483.19</v>
      </c>
      <c r="I227" s="42">
        <v>190.0118696152</v>
      </c>
      <c r="J227" s="91">
        <f t="shared" si="7"/>
        <v>190.01</v>
      </c>
      <c r="K227" s="56">
        <f t="shared" si="8"/>
        <v>38002</v>
      </c>
      <c r="L227" s="112"/>
      <c r="M227" s="56">
        <f>ROUND(F227*L227,0)</f>
        <v>0</v>
      </c>
      <c r="N227" s="110" t="s">
        <v>437</v>
      </c>
    </row>
    <row r="228" ht="99.95" customHeight="1" spans="1:14">
      <c r="A228" s="38" t="s">
        <v>49</v>
      </c>
      <c r="B228" s="39" t="s">
        <v>702</v>
      </c>
      <c r="C228" s="40" t="s">
        <v>703</v>
      </c>
      <c r="D228" s="40" t="s">
        <v>701</v>
      </c>
      <c r="E228" s="105" t="s">
        <v>57</v>
      </c>
      <c r="F228" s="106">
        <v>200</v>
      </c>
      <c r="G228" s="41">
        <v>515.48</v>
      </c>
      <c r="H228" s="41">
        <v>428.71</v>
      </c>
      <c r="I228" s="42">
        <v>193.2660886168</v>
      </c>
      <c r="J228" s="91">
        <f t="shared" si="7"/>
        <v>193.27</v>
      </c>
      <c r="K228" s="56">
        <f t="shared" si="8"/>
        <v>38654</v>
      </c>
      <c r="L228" s="112"/>
      <c r="M228" s="56">
        <f>ROUND(F228*L228,0)</f>
        <v>0</v>
      </c>
      <c r="N228" s="110" t="s">
        <v>650</v>
      </c>
    </row>
    <row r="229" ht="99.95" customHeight="1" spans="1:14">
      <c r="A229" s="38" t="s">
        <v>190</v>
      </c>
      <c r="B229" s="39" t="s">
        <v>704</v>
      </c>
      <c r="C229" s="40" t="s">
        <v>705</v>
      </c>
      <c r="D229" s="40" t="s">
        <v>701</v>
      </c>
      <c r="E229" s="105" t="s">
        <v>57</v>
      </c>
      <c r="F229" s="106">
        <v>1000</v>
      </c>
      <c r="G229" s="41">
        <v>522.63</v>
      </c>
      <c r="H229" s="41">
        <v>435.5</v>
      </c>
      <c r="I229" s="42">
        <v>193.2656078816</v>
      </c>
      <c r="J229" s="91">
        <f t="shared" si="7"/>
        <v>193.27</v>
      </c>
      <c r="K229" s="56">
        <f t="shared" si="8"/>
        <v>193270</v>
      </c>
      <c r="L229" s="112"/>
      <c r="M229" s="56">
        <f>ROUND(F229*L229,0)</f>
        <v>0</v>
      </c>
      <c r="N229" s="110" t="s">
        <v>706</v>
      </c>
    </row>
    <row r="230" ht="99.95" customHeight="1" spans="1:14">
      <c r="A230" s="38" t="s">
        <v>285</v>
      </c>
      <c r="B230" s="39" t="s">
        <v>707</v>
      </c>
      <c r="C230" s="40" t="s">
        <v>708</v>
      </c>
      <c r="D230" s="40" t="s">
        <v>701</v>
      </c>
      <c r="E230" s="105" t="s">
        <v>57</v>
      </c>
      <c r="F230" s="106">
        <v>400</v>
      </c>
      <c r="G230" s="41">
        <v>540.67</v>
      </c>
      <c r="H230" s="41">
        <v>452.64</v>
      </c>
      <c r="I230" s="42">
        <v>193.264779486</v>
      </c>
      <c r="J230" s="91">
        <f t="shared" si="7"/>
        <v>193.26</v>
      </c>
      <c r="K230" s="56">
        <f t="shared" si="8"/>
        <v>77304</v>
      </c>
      <c r="L230" s="112"/>
      <c r="M230" s="56">
        <f>ROUND(F230*L230,0)</f>
        <v>0</v>
      </c>
      <c r="N230" s="110" t="s">
        <v>709</v>
      </c>
    </row>
    <row r="231" ht="99.95" customHeight="1" spans="1:14">
      <c r="A231" s="38" t="s">
        <v>289</v>
      </c>
      <c r="B231" s="39" t="s">
        <v>710</v>
      </c>
      <c r="C231" s="40" t="s">
        <v>711</v>
      </c>
      <c r="D231" s="40" t="s">
        <v>701</v>
      </c>
      <c r="E231" s="105" t="s">
        <v>57</v>
      </c>
      <c r="F231" s="106">
        <v>400</v>
      </c>
      <c r="G231" s="41">
        <v>585.68</v>
      </c>
      <c r="H231" s="41">
        <v>495.4</v>
      </c>
      <c r="I231" s="42">
        <v>190.0111763084</v>
      </c>
      <c r="J231" s="91">
        <f t="shared" si="7"/>
        <v>190.01</v>
      </c>
      <c r="K231" s="56">
        <f t="shared" si="8"/>
        <v>76004</v>
      </c>
      <c r="L231" s="112"/>
      <c r="M231" s="56">
        <f>ROUND(F231*L231,0)</f>
        <v>0</v>
      </c>
      <c r="N231" s="110" t="s">
        <v>146</v>
      </c>
    </row>
    <row r="232" ht="60" customHeight="1" spans="1:14">
      <c r="A232" s="38" t="s">
        <v>712</v>
      </c>
      <c r="B232" s="39" t="s">
        <v>713</v>
      </c>
      <c r="C232" s="40" t="s">
        <v>714</v>
      </c>
      <c r="D232" s="40" t="s">
        <v>715</v>
      </c>
      <c r="E232" s="105" t="s">
        <v>57</v>
      </c>
      <c r="F232" s="106"/>
      <c r="G232" s="41">
        <v>415.198024</v>
      </c>
      <c r="H232" s="41">
        <v>329.4</v>
      </c>
      <c r="I232" s="42">
        <v>46.1342837222</v>
      </c>
      <c r="J232" s="91">
        <f t="shared" si="7"/>
        <v>46.13</v>
      </c>
      <c r="K232" s="56">
        <f t="shared" si="8"/>
        <v>0</v>
      </c>
      <c r="L232" s="111">
        <f>ROUND(J232*报价汇总表2!$C$8,2)</f>
        <v>0</v>
      </c>
      <c r="M232" s="56"/>
      <c r="N232" s="110" t="s">
        <v>614</v>
      </c>
    </row>
    <row r="233" ht="99.95" customHeight="1" spans="1:14">
      <c r="A233" s="38" t="s">
        <v>716</v>
      </c>
      <c r="B233" s="39" t="s">
        <v>717</v>
      </c>
      <c r="C233" s="40" t="s">
        <v>718</v>
      </c>
      <c r="D233" s="40" t="s">
        <v>701</v>
      </c>
      <c r="E233" s="105" t="s">
        <v>57</v>
      </c>
      <c r="F233" s="106"/>
      <c r="G233" s="41">
        <v>636.41506</v>
      </c>
      <c r="H233" s="41">
        <v>526.55</v>
      </c>
      <c r="I233" s="42">
        <v>190.0124733096</v>
      </c>
      <c r="J233" s="91">
        <f t="shared" si="7"/>
        <v>190.01</v>
      </c>
      <c r="K233" s="56">
        <f t="shared" si="8"/>
        <v>0</v>
      </c>
      <c r="L233" s="111">
        <f>ROUND(J233*报价汇总表2!$C$8,2)</f>
        <v>0</v>
      </c>
      <c r="M233" s="56"/>
      <c r="N233" s="110" t="s">
        <v>608</v>
      </c>
    </row>
    <row r="234" ht="30" customHeight="1" spans="1:14">
      <c r="A234" s="38" t="s">
        <v>719</v>
      </c>
      <c r="B234" s="39" t="s">
        <v>720</v>
      </c>
      <c r="C234" s="40" t="s">
        <v>721</v>
      </c>
      <c r="D234" s="40"/>
      <c r="E234" s="105" t="s">
        <v>33</v>
      </c>
      <c r="F234" s="106"/>
      <c r="G234" s="41"/>
      <c r="H234" s="41"/>
      <c r="I234" s="42">
        <v>0</v>
      </c>
      <c r="J234" s="91">
        <f t="shared" si="7"/>
        <v>0</v>
      </c>
      <c r="K234" s="56">
        <f t="shared" si="8"/>
        <v>0</v>
      </c>
      <c r="L234" s="111">
        <f>ROUND(J234*报价汇总表2!$C$8,2)</f>
        <v>0</v>
      </c>
      <c r="M234" s="56"/>
      <c r="N234" s="110"/>
    </row>
    <row r="235" ht="20.1" customHeight="1" spans="1:14">
      <c r="A235" s="38" t="s">
        <v>722</v>
      </c>
      <c r="B235" s="39" t="s">
        <v>723</v>
      </c>
      <c r="C235" s="40" t="s">
        <v>724</v>
      </c>
      <c r="D235" s="40"/>
      <c r="E235" s="105" t="s">
        <v>33</v>
      </c>
      <c r="F235" s="106"/>
      <c r="G235" s="41">
        <v>0</v>
      </c>
      <c r="H235" s="41"/>
      <c r="I235" s="42">
        <v>0</v>
      </c>
      <c r="J235" s="91">
        <f t="shared" si="7"/>
        <v>0</v>
      </c>
      <c r="K235" s="56">
        <f t="shared" si="8"/>
        <v>0</v>
      </c>
      <c r="L235" s="111">
        <f>ROUND(J235*报价汇总表2!$C$8,2)</f>
        <v>0</v>
      </c>
      <c r="M235" s="56"/>
      <c r="N235" s="110"/>
    </row>
    <row r="236" ht="20.1" customHeight="1" spans="1:14">
      <c r="A236" s="38" t="s">
        <v>45</v>
      </c>
      <c r="B236" s="39" t="s">
        <v>725</v>
      </c>
      <c r="C236" s="40" t="s">
        <v>726</v>
      </c>
      <c r="D236" s="40"/>
      <c r="E236" s="105" t="s">
        <v>33</v>
      </c>
      <c r="F236" s="106"/>
      <c r="G236" s="41">
        <v>0</v>
      </c>
      <c r="H236" s="41"/>
      <c r="I236" s="42">
        <v>0</v>
      </c>
      <c r="J236" s="91">
        <f t="shared" si="7"/>
        <v>0</v>
      </c>
      <c r="K236" s="56">
        <f t="shared" si="8"/>
        <v>0</v>
      </c>
      <c r="L236" s="111">
        <f>ROUND(J236*报价汇总表2!$C$8,2)</f>
        <v>0</v>
      </c>
      <c r="M236" s="56"/>
      <c r="N236" s="110"/>
    </row>
    <row r="237" ht="50.1" customHeight="1" spans="1:14">
      <c r="A237" s="38" t="s">
        <v>61</v>
      </c>
      <c r="B237" s="39" t="s">
        <v>727</v>
      </c>
      <c r="C237" s="40" t="s">
        <v>728</v>
      </c>
      <c r="D237" s="40" t="s">
        <v>729</v>
      </c>
      <c r="E237" s="105" t="s">
        <v>57</v>
      </c>
      <c r="F237" s="106"/>
      <c r="G237" s="41">
        <v>841.17</v>
      </c>
      <c r="H237" s="41">
        <v>747.53</v>
      </c>
      <c r="I237" s="42">
        <v>312.0517786452</v>
      </c>
      <c r="J237" s="91">
        <f t="shared" si="7"/>
        <v>312.05</v>
      </c>
      <c r="K237" s="56">
        <f t="shared" si="8"/>
        <v>0</v>
      </c>
      <c r="L237" s="111">
        <f>ROUND(J237*报价汇总表2!$C$8,2)</f>
        <v>0</v>
      </c>
      <c r="M237" s="56"/>
      <c r="N237" s="110" t="s">
        <v>730</v>
      </c>
    </row>
    <row r="238" ht="50.1" customHeight="1" spans="1:14">
      <c r="A238" s="38" t="s">
        <v>66</v>
      </c>
      <c r="B238" s="39" t="s">
        <v>731</v>
      </c>
      <c r="C238" s="40" t="s">
        <v>732</v>
      </c>
      <c r="D238" s="40" t="s">
        <v>729</v>
      </c>
      <c r="E238" s="105" t="s">
        <v>57</v>
      </c>
      <c r="F238" s="106"/>
      <c r="G238" s="41">
        <v>916.22</v>
      </c>
      <c r="H238" s="41">
        <v>849.39</v>
      </c>
      <c r="I238" s="42">
        <v>363.264970792</v>
      </c>
      <c r="J238" s="91">
        <f t="shared" si="7"/>
        <v>363.26</v>
      </c>
      <c r="K238" s="56">
        <f t="shared" si="8"/>
        <v>0</v>
      </c>
      <c r="L238" s="111">
        <f>ROUND(J238*报价汇总表2!$C$8,2)</f>
        <v>0</v>
      </c>
      <c r="M238" s="56"/>
      <c r="N238" s="110" t="s">
        <v>730</v>
      </c>
    </row>
    <row r="239" ht="50.1" customHeight="1" spans="1:14">
      <c r="A239" s="38" t="s">
        <v>372</v>
      </c>
      <c r="B239" s="39" t="s">
        <v>733</v>
      </c>
      <c r="C239" s="40" t="s">
        <v>734</v>
      </c>
      <c r="D239" s="40" t="s">
        <v>729</v>
      </c>
      <c r="E239" s="105" t="s">
        <v>57</v>
      </c>
      <c r="F239" s="106">
        <v>500</v>
      </c>
      <c r="G239" s="41">
        <v>850.35</v>
      </c>
      <c r="H239" s="41">
        <v>767.2</v>
      </c>
      <c r="I239" s="42">
        <v>312.0548609244</v>
      </c>
      <c r="J239" s="91">
        <f t="shared" si="7"/>
        <v>312.05</v>
      </c>
      <c r="K239" s="56">
        <f t="shared" si="8"/>
        <v>156025</v>
      </c>
      <c r="L239" s="112"/>
      <c r="M239" s="56">
        <f>ROUND(F239*L239,0)</f>
        <v>0</v>
      </c>
      <c r="N239" s="110" t="s">
        <v>735</v>
      </c>
    </row>
    <row r="240" ht="50.1" customHeight="1" spans="1:14">
      <c r="A240" s="38" t="s">
        <v>376</v>
      </c>
      <c r="B240" s="39" t="s">
        <v>736</v>
      </c>
      <c r="C240" s="40" t="s">
        <v>737</v>
      </c>
      <c r="D240" s="40" t="s">
        <v>729</v>
      </c>
      <c r="E240" s="105" t="s">
        <v>57</v>
      </c>
      <c r="F240" s="106">
        <v>400</v>
      </c>
      <c r="G240" s="41">
        <v>925.4</v>
      </c>
      <c r="H240" s="41">
        <v>824.8</v>
      </c>
      <c r="I240" s="42">
        <v>363.2662307656</v>
      </c>
      <c r="J240" s="91">
        <f t="shared" si="7"/>
        <v>363.27</v>
      </c>
      <c r="K240" s="56">
        <f t="shared" si="8"/>
        <v>145308</v>
      </c>
      <c r="L240" s="112"/>
      <c r="M240" s="56">
        <f>ROUND(F240*L240,0)</f>
        <v>0</v>
      </c>
      <c r="N240" s="110" t="s">
        <v>735</v>
      </c>
    </row>
    <row r="241" ht="50.1" customHeight="1" spans="1:14">
      <c r="A241" s="38" t="s">
        <v>49</v>
      </c>
      <c r="B241" s="39" t="s">
        <v>738</v>
      </c>
      <c r="C241" s="40" t="s">
        <v>739</v>
      </c>
      <c r="D241" s="40" t="s">
        <v>729</v>
      </c>
      <c r="E241" s="105" t="s">
        <v>57</v>
      </c>
      <c r="F241" s="106">
        <v>300</v>
      </c>
      <c r="G241" s="41">
        <v>783.3</v>
      </c>
      <c r="H241" s="41">
        <v>708.54</v>
      </c>
      <c r="I241" s="42">
        <v>708.54</v>
      </c>
      <c r="J241" s="91">
        <f t="shared" si="7"/>
        <v>708.54</v>
      </c>
      <c r="K241" s="56">
        <f t="shared" si="8"/>
        <v>212562</v>
      </c>
      <c r="L241" s="112"/>
      <c r="M241" s="56">
        <f>ROUND(F241*L241,0)</f>
        <v>0</v>
      </c>
      <c r="N241" s="110"/>
    </row>
    <row r="242" ht="30" customHeight="1" spans="1:14">
      <c r="A242" s="38" t="s">
        <v>740</v>
      </c>
      <c r="B242" s="39" t="s">
        <v>741</v>
      </c>
      <c r="C242" s="40" t="s">
        <v>742</v>
      </c>
      <c r="D242" s="40"/>
      <c r="E242" s="105" t="s">
        <v>33</v>
      </c>
      <c r="F242" s="106"/>
      <c r="G242" s="41">
        <v>0</v>
      </c>
      <c r="H242" s="41"/>
      <c r="I242" s="42">
        <v>0</v>
      </c>
      <c r="J242" s="91">
        <f t="shared" si="7"/>
        <v>0</v>
      </c>
      <c r="K242" s="56">
        <f t="shared" si="8"/>
        <v>0</v>
      </c>
      <c r="L242" s="111">
        <f>ROUND(J242*报价汇总表2!$C$8,2)</f>
        <v>0</v>
      </c>
      <c r="M242" s="56"/>
      <c r="N242" s="110"/>
    </row>
    <row r="243" ht="60" customHeight="1" spans="1:14">
      <c r="A243" s="38" t="s">
        <v>45</v>
      </c>
      <c r="B243" s="39" t="s">
        <v>743</v>
      </c>
      <c r="C243" s="40" t="s">
        <v>744</v>
      </c>
      <c r="D243" s="40" t="s">
        <v>745</v>
      </c>
      <c r="E243" s="105" t="s">
        <v>57</v>
      </c>
      <c r="F243" s="106">
        <v>350</v>
      </c>
      <c r="G243" s="41">
        <v>863.08</v>
      </c>
      <c r="H243" s="41">
        <v>779.71</v>
      </c>
      <c r="I243" s="42">
        <v>444.729989972</v>
      </c>
      <c r="J243" s="91">
        <f t="shared" si="7"/>
        <v>444.73</v>
      </c>
      <c r="K243" s="56">
        <f t="shared" si="8"/>
        <v>155656</v>
      </c>
      <c r="L243" s="112"/>
      <c r="M243" s="56">
        <f>ROUND(F243*L243,0)</f>
        <v>0</v>
      </c>
      <c r="N243" s="110" t="s">
        <v>146</v>
      </c>
    </row>
    <row r="244" ht="60" customHeight="1" spans="1:14">
      <c r="A244" s="38" t="s">
        <v>49</v>
      </c>
      <c r="B244" s="39" t="s">
        <v>746</v>
      </c>
      <c r="C244" s="40" t="s">
        <v>747</v>
      </c>
      <c r="D244" s="40" t="s">
        <v>745</v>
      </c>
      <c r="E244" s="105" t="s">
        <v>57</v>
      </c>
      <c r="F244" s="106">
        <v>123.354</v>
      </c>
      <c r="G244" s="41">
        <v>913.47</v>
      </c>
      <c r="H244" s="41">
        <v>824.97</v>
      </c>
      <c r="I244" s="42">
        <v>489.989989972</v>
      </c>
      <c r="J244" s="91">
        <f t="shared" si="7"/>
        <v>489.99</v>
      </c>
      <c r="K244" s="56">
        <f t="shared" si="8"/>
        <v>60442</v>
      </c>
      <c r="L244" s="112"/>
      <c r="M244" s="56">
        <f>ROUND(F244*L244,0)</f>
        <v>0</v>
      </c>
      <c r="N244" s="110" t="s">
        <v>146</v>
      </c>
    </row>
    <row r="245" ht="30" customHeight="1" spans="1:14">
      <c r="A245" s="38" t="s">
        <v>748</v>
      </c>
      <c r="B245" s="39" t="s">
        <v>749</v>
      </c>
      <c r="C245" s="40" t="s">
        <v>750</v>
      </c>
      <c r="D245" s="40"/>
      <c r="E245" s="105" t="s">
        <v>33</v>
      </c>
      <c r="F245" s="106"/>
      <c r="G245" s="41">
        <v>0</v>
      </c>
      <c r="H245" s="41"/>
      <c r="I245" s="42">
        <v>0</v>
      </c>
      <c r="J245" s="91">
        <f t="shared" si="7"/>
        <v>0</v>
      </c>
      <c r="K245" s="56">
        <f t="shared" si="8"/>
        <v>0</v>
      </c>
      <c r="L245" s="111">
        <f>ROUND(J245*报价汇总表2!$C$8,2)</f>
        <v>0</v>
      </c>
      <c r="M245" s="56"/>
      <c r="N245" s="110"/>
    </row>
    <row r="246" ht="69.95" customHeight="1" spans="1:14">
      <c r="A246" s="38" t="s">
        <v>751</v>
      </c>
      <c r="B246" s="39" t="s">
        <v>752</v>
      </c>
      <c r="C246" s="40" t="s">
        <v>753</v>
      </c>
      <c r="D246" s="40" t="s">
        <v>754</v>
      </c>
      <c r="E246" s="105" t="s">
        <v>168</v>
      </c>
      <c r="F246" s="106"/>
      <c r="G246" s="41">
        <v>15.51</v>
      </c>
      <c r="H246" s="41">
        <v>13.02</v>
      </c>
      <c r="I246" s="42">
        <v>6.90518</v>
      </c>
      <c r="J246" s="91">
        <f t="shared" si="7"/>
        <v>6.91</v>
      </c>
      <c r="K246" s="56">
        <f t="shared" si="8"/>
        <v>0</v>
      </c>
      <c r="L246" s="111">
        <f>ROUND(J246*报价汇总表2!$C$8,2)</f>
        <v>0</v>
      </c>
      <c r="M246" s="56"/>
      <c r="N246" s="110" t="s">
        <v>755</v>
      </c>
    </row>
    <row r="247" ht="60" customHeight="1" spans="1:14">
      <c r="A247" s="38" t="s">
        <v>756</v>
      </c>
      <c r="B247" s="39" t="s">
        <v>757</v>
      </c>
      <c r="C247" s="40" t="s">
        <v>758</v>
      </c>
      <c r="D247" s="40" t="s">
        <v>759</v>
      </c>
      <c r="E247" s="105" t="s">
        <v>57</v>
      </c>
      <c r="F247" s="106"/>
      <c r="G247" s="41">
        <v>886.99</v>
      </c>
      <c r="H247" s="41">
        <v>828.52</v>
      </c>
      <c r="I247" s="42">
        <v>473.037586908</v>
      </c>
      <c r="J247" s="91">
        <f t="shared" si="7"/>
        <v>473.04</v>
      </c>
      <c r="K247" s="56">
        <f t="shared" si="8"/>
        <v>0</v>
      </c>
      <c r="L247" s="111">
        <f>ROUND(J247*报价汇总表2!$C$8,2)</f>
        <v>0</v>
      </c>
      <c r="M247" s="56"/>
      <c r="N247" s="110" t="s">
        <v>608</v>
      </c>
    </row>
    <row r="248" ht="20.1" customHeight="1" spans="1:14">
      <c r="A248" s="38" t="s">
        <v>760</v>
      </c>
      <c r="B248" s="39" t="s">
        <v>761</v>
      </c>
      <c r="C248" s="40" t="s">
        <v>762</v>
      </c>
      <c r="D248" s="40"/>
      <c r="E248" s="105" t="s">
        <v>33</v>
      </c>
      <c r="F248" s="106"/>
      <c r="G248" s="41">
        <v>0</v>
      </c>
      <c r="H248" s="41"/>
      <c r="I248" s="42">
        <v>0</v>
      </c>
      <c r="J248" s="91">
        <f t="shared" si="7"/>
        <v>0</v>
      </c>
      <c r="K248" s="56">
        <f t="shared" si="8"/>
        <v>0</v>
      </c>
      <c r="L248" s="111">
        <f>ROUND(J248*报价汇总表2!$C$8,2)</f>
        <v>0</v>
      </c>
      <c r="M248" s="56"/>
      <c r="N248" s="110"/>
    </row>
    <row r="249" ht="60" customHeight="1" spans="1:14">
      <c r="A249" s="38" t="s">
        <v>763</v>
      </c>
      <c r="B249" s="39" t="s">
        <v>764</v>
      </c>
      <c r="C249" s="40" t="s">
        <v>765</v>
      </c>
      <c r="D249" s="40" t="s">
        <v>766</v>
      </c>
      <c r="E249" s="105" t="s">
        <v>41</v>
      </c>
      <c r="F249" s="106"/>
      <c r="G249" s="41">
        <v>134.02</v>
      </c>
      <c r="H249" s="41">
        <v>115.58</v>
      </c>
      <c r="I249" s="42">
        <v>115.58</v>
      </c>
      <c r="J249" s="91">
        <f t="shared" si="7"/>
        <v>115.58</v>
      </c>
      <c r="K249" s="56">
        <f t="shared" si="8"/>
        <v>0</v>
      </c>
      <c r="L249" s="111">
        <f>ROUND(J249*报价汇总表2!$C$8,2)</f>
        <v>0</v>
      </c>
      <c r="M249" s="56"/>
      <c r="N249" s="110"/>
    </row>
    <row r="250" ht="60" customHeight="1" spans="1:14">
      <c r="A250" s="38" t="s">
        <v>767</v>
      </c>
      <c r="B250" s="39" t="s">
        <v>768</v>
      </c>
      <c r="C250" s="40" t="s">
        <v>769</v>
      </c>
      <c r="D250" s="40" t="s">
        <v>770</v>
      </c>
      <c r="E250" s="105" t="s">
        <v>41</v>
      </c>
      <c r="F250" s="106"/>
      <c r="G250" s="41">
        <v>188.14</v>
      </c>
      <c r="H250" s="41">
        <v>162.42</v>
      </c>
      <c r="I250" s="42">
        <v>162.42</v>
      </c>
      <c r="J250" s="91">
        <f t="shared" si="7"/>
        <v>162.42</v>
      </c>
      <c r="K250" s="56">
        <f t="shared" si="8"/>
        <v>0</v>
      </c>
      <c r="L250" s="111">
        <f>ROUND(J250*报价汇总表2!$C$8,2)</f>
        <v>0</v>
      </c>
      <c r="M250" s="56"/>
      <c r="N250" s="110"/>
    </row>
    <row r="251" ht="20.1" customHeight="1" spans="1:14">
      <c r="A251" s="38" t="s">
        <v>771</v>
      </c>
      <c r="B251" s="39" t="s">
        <v>772</v>
      </c>
      <c r="C251" s="40" t="s">
        <v>773</v>
      </c>
      <c r="D251" s="40"/>
      <c r="E251" s="105" t="s">
        <v>33</v>
      </c>
      <c r="F251" s="106"/>
      <c r="G251" s="41">
        <v>0</v>
      </c>
      <c r="H251" s="41"/>
      <c r="I251" s="42">
        <v>0</v>
      </c>
      <c r="J251" s="91">
        <f t="shared" si="7"/>
        <v>0</v>
      </c>
      <c r="K251" s="56">
        <f t="shared" si="8"/>
        <v>0</v>
      </c>
      <c r="L251" s="111">
        <f>ROUND(J251*报价汇总表2!$C$8,2)</f>
        <v>0</v>
      </c>
      <c r="M251" s="56"/>
      <c r="N251" s="110"/>
    </row>
    <row r="252" ht="60" customHeight="1" spans="1:14">
      <c r="A252" s="38" t="s">
        <v>774</v>
      </c>
      <c r="B252" s="39" t="s">
        <v>775</v>
      </c>
      <c r="C252" s="40" t="s">
        <v>776</v>
      </c>
      <c r="D252" s="40" t="s">
        <v>777</v>
      </c>
      <c r="E252" s="105" t="s">
        <v>57</v>
      </c>
      <c r="F252" s="106">
        <v>150</v>
      </c>
      <c r="G252" s="41">
        <v>376.78</v>
      </c>
      <c r="H252" s="41">
        <v>312.14</v>
      </c>
      <c r="I252" s="42">
        <v>312.14</v>
      </c>
      <c r="J252" s="91">
        <f t="shared" si="7"/>
        <v>312.14</v>
      </c>
      <c r="K252" s="56">
        <f t="shared" si="8"/>
        <v>46821</v>
      </c>
      <c r="L252" s="112"/>
      <c r="M252" s="56">
        <f>ROUND(F252*L252,0)</f>
        <v>0</v>
      </c>
      <c r="N252" s="110"/>
    </row>
    <row r="253" ht="60" customHeight="1" spans="1:14">
      <c r="A253" s="38" t="s">
        <v>778</v>
      </c>
      <c r="B253" s="39" t="s">
        <v>779</v>
      </c>
      <c r="C253" s="40" t="s">
        <v>780</v>
      </c>
      <c r="D253" s="40" t="s">
        <v>777</v>
      </c>
      <c r="E253" s="105" t="s">
        <v>57</v>
      </c>
      <c r="F253" s="106"/>
      <c r="G253" s="41">
        <v>235.88</v>
      </c>
      <c r="H253" s="41">
        <v>186.38</v>
      </c>
      <c r="I253" s="42">
        <v>186.38</v>
      </c>
      <c r="J253" s="91">
        <f t="shared" si="7"/>
        <v>186.38</v>
      </c>
      <c r="K253" s="56">
        <f t="shared" si="8"/>
        <v>0</v>
      </c>
      <c r="L253" s="111">
        <f>ROUND(J253*报价汇总表2!$C$8,2)</f>
        <v>0</v>
      </c>
      <c r="M253" s="56"/>
      <c r="N253" s="110"/>
    </row>
    <row r="254" ht="39.95" customHeight="1" spans="1:14">
      <c r="A254" s="38" t="s">
        <v>781</v>
      </c>
      <c r="B254" s="39" t="s">
        <v>782</v>
      </c>
      <c r="C254" s="40" t="s">
        <v>783</v>
      </c>
      <c r="D254" s="40" t="s">
        <v>279</v>
      </c>
      <c r="E254" s="105" t="s">
        <v>57</v>
      </c>
      <c r="F254" s="106"/>
      <c r="G254" s="41">
        <v>120.89</v>
      </c>
      <c r="H254" s="41">
        <v>86.8</v>
      </c>
      <c r="I254" s="42">
        <v>86.8</v>
      </c>
      <c r="J254" s="91">
        <f t="shared" si="7"/>
        <v>86.8</v>
      </c>
      <c r="K254" s="56">
        <f t="shared" si="8"/>
        <v>0</v>
      </c>
      <c r="L254" s="111">
        <f>ROUND(J254*报价汇总表2!$C$8,2)</f>
        <v>0</v>
      </c>
      <c r="M254" s="56"/>
      <c r="N254" s="110"/>
    </row>
    <row r="255" ht="39.95" customHeight="1" spans="1:14">
      <c r="A255" s="38" t="s">
        <v>784</v>
      </c>
      <c r="B255" s="39" t="s">
        <v>785</v>
      </c>
      <c r="C255" s="40" t="s">
        <v>786</v>
      </c>
      <c r="D255" s="40" t="s">
        <v>787</v>
      </c>
      <c r="E255" s="105" t="s">
        <v>57</v>
      </c>
      <c r="F255" s="106"/>
      <c r="G255" s="41">
        <v>291.57</v>
      </c>
      <c r="H255" s="41">
        <v>242.2</v>
      </c>
      <c r="I255" s="42">
        <v>242.2</v>
      </c>
      <c r="J255" s="91">
        <f t="shared" si="7"/>
        <v>242.2</v>
      </c>
      <c r="K255" s="56">
        <f t="shared" si="8"/>
        <v>0</v>
      </c>
      <c r="L255" s="111">
        <f>ROUND(J255*报价汇总表2!$C$8,2)</f>
        <v>0</v>
      </c>
      <c r="M255" s="56"/>
      <c r="N255" s="110"/>
    </row>
    <row r="256" ht="69.95" customHeight="1" spans="1:14">
      <c r="A256" s="38" t="s">
        <v>788</v>
      </c>
      <c r="B256" s="39" t="s">
        <v>789</v>
      </c>
      <c r="C256" s="40" t="s">
        <v>790</v>
      </c>
      <c r="D256" s="40" t="s">
        <v>791</v>
      </c>
      <c r="E256" s="105" t="s">
        <v>57</v>
      </c>
      <c r="F256" s="106"/>
      <c r="G256" s="41">
        <v>537.89</v>
      </c>
      <c r="H256" s="41">
        <v>481.4</v>
      </c>
      <c r="I256" s="42">
        <v>162.6888832812</v>
      </c>
      <c r="J256" s="91">
        <f t="shared" si="7"/>
        <v>162.69</v>
      </c>
      <c r="K256" s="56">
        <f t="shared" si="8"/>
        <v>0</v>
      </c>
      <c r="L256" s="111">
        <f>ROUND(J256*报价汇总表2!$C$8,2)</f>
        <v>0</v>
      </c>
      <c r="M256" s="56"/>
      <c r="N256" s="110" t="s">
        <v>146</v>
      </c>
    </row>
    <row r="257" ht="69.95" customHeight="1" spans="1:14">
      <c r="A257" s="38" t="s">
        <v>792</v>
      </c>
      <c r="B257" s="39" t="s">
        <v>793</v>
      </c>
      <c r="C257" s="40" t="s">
        <v>794</v>
      </c>
      <c r="D257" s="40" t="s">
        <v>791</v>
      </c>
      <c r="E257" s="105" t="s">
        <v>57</v>
      </c>
      <c r="F257" s="106"/>
      <c r="G257" s="41">
        <v>525.05</v>
      </c>
      <c r="H257" s="41">
        <v>468.74</v>
      </c>
      <c r="I257" s="42">
        <v>162.732157571859</v>
      </c>
      <c r="J257" s="91">
        <f t="shared" si="7"/>
        <v>162.73</v>
      </c>
      <c r="K257" s="56">
        <f t="shared" si="8"/>
        <v>0</v>
      </c>
      <c r="L257" s="111">
        <f>ROUND(J257*报价汇总表2!$C$8,2)</f>
        <v>0</v>
      </c>
      <c r="M257" s="56"/>
      <c r="N257" s="110" t="s">
        <v>437</v>
      </c>
    </row>
    <row r="258" ht="30" customHeight="1" spans="1:14">
      <c r="A258" s="38" t="s">
        <v>795</v>
      </c>
      <c r="B258" s="39" t="s">
        <v>796</v>
      </c>
      <c r="C258" s="40" t="s">
        <v>797</v>
      </c>
      <c r="D258" s="40" t="s">
        <v>798</v>
      </c>
      <c r="E258" s="105" t="s">
        <v>88</v>
      </c>
      <c r="F258" s="106"/>
      <c r="G258" s="41">
        <v>130.5</v>
      </c>
      <c r="H258" s="41">
        <v>112.9</v>
      </c>
      <c r="I258" s="42">
        <v>112.9</v>
      </c>
      <c r="J258" s="91">
        <f t="shared" si="7"/>
        <v>112.9</v>
      </c>
      <c r="K258" s="56">
        <f t="shared" si="8"/>
        <v>0</v>
      </c>
      <c r="L258" s="111">
        <f>ROUND(J258*报价汇总表2!$C$8,2)</f>
        <v>0</v>
      </c>
      <c r="M258" s="56"/>
      <c r="N258" s="110"/>
    </row>
    <row r="259" ht="39.95" customHeight="1" spans="1:14">
      <c r="A259" s="38" t="s">
        <v>799</v>
      </c>
      <c r="B259" s="39" t="s">
        <v>800</v>
      </c>
      <c r="C259" s="40" t="s">
        <v>801</v>
      </c>
      <c r="D259" s="40" t="s">
        <v>802</v>
      </c>
      <c r="E259" s="105" t="s">
        <v>88</v>
      </c>
      <c r="F259" s="106"/>
      <c r="G259" s="41">
        <v>351.864396</v>
      </c>
      <c r="H259" s="41">
        <v>316.68</v>
      </c>
      <c r="I259" s="42">
        <v>179.39506030303</v>
      </c>
      <c r="J259" s="91">
        <f t="shared" si="7"/>
        <v>179.4</v>
      </c>
      <c r="K259" s="56">
        <f t="shared" si="8"/>
        <v>0</v>
      </c>
      <c r="L259" s="111">
        <f>ROUND(J259*报价汇总表2!$C$8,2)</f>
        <v>0</v>
      </c>
      <c r="M259" s="56"/>
      <c r="N259" s="110" t="s">
        <v>803</v>
      </c>
    </row>
    <row r="260" ht="39.95" customHeight="1" spans="1:14">
      <c r="A260" s="38" t="s">
        <v>804</v>
      </c>
      <c r="B260" s="39" t="s">
        <v>805</v>
      </c>
      <c r="C260" s="40" t="s">
        <v>806</v>
      </c>
      <c r="D260" s="40" t="s">
        <v>802</v>
      </c>
      <c r="E260" s="105" t="s">
        <v>88</v>
      </c>
      <c r="F260" s="106"/>
      <c r="G260" s="41">
        <v>1355.100476</v>
      </c>
      <c r="H260" s="41">
        <v>1218.59</v>
      </c>
      <c r="I260" s="42">
        <v>673.5219074666</v>
      </c>
      <c r="J260" s="91">
        <f t="shared" si="7"/>
        <v>673.52</v>
      </c>
      <c r="K260" s="56">
        <f t="shared" si="8"/>
        <v>0</v>
      </c>
      <c r="L260" s="111">
        <f>ROUND(J260*报价汇总表2!$C$8,2)</f>
        <v>0</v>
      </c>
      <c r="M260" s="56"/>
      <c r="N260" s="110" t="s">
        <v>803</v>
      </c>
    </row>
    <row r="261" ht="30" customHeight="1" spans="1:14">
      <c r="A261" s="38" t="s">
        <v>807</v>
      </c>
      <c r="B261" s="39" t="s">
        <v>808</v>
      </c>
      <c r="C261" s="40" t="s">
        <v>809</v>
      </c>
      <c r="D261" s="40" t="s">
        <v>810</v>
      </c>
      <c r="E261" s="105" t="s">
        <v>57</v>
      </c>
      <c r="F261" s="106"/>
      <c r="G261" s="41">
        <v>363.37</v>
      </c>
      <c r="H261" s="41">
        <v>299.01</v>
      </c>
      <c r="I261" s="42">
        <v>11.371471552</v>
      </c>
      <c r="J261" s="91">
        <f t="shared" si="7"/>
        <v>11.37</v>
      </c>
      <c r="K261" s="56">
        <f t="shared" si="8"/>
        <v>0</v>
      </c>
      <c r="L261" s="111">
        <f>ROUND(J261*报价汇总表2!$C$8,2)</f>
        <v>0</v>
      </c>
      <c r="M261" s="56"/>
      <c r="N261" s="110" t="s">
        <v>614</v>
      </c>
    </row>
    <row r="262" ht="30" customHeight="1" spans="1:14">
      <c r="A262" s="38" t="s">
        <v>811</v>
      </c>
      <c r="B262" s="39" t="s">
        <v>812</v>
      </c>
      <c r="C262" s="40" t="s">
        <v>813</v>
      </c>
      <c r="D262" s="40" t="s">
        <v>810</v>
      </c>
      <c r="E262" s="105" t="s">
        <v>57</v>
      </c>
      <c r="F262" s="106">
        <v>25</v>
      </c>
      <c r="G262" s="41">
        <v>376.307232</v>
      </c>
      <c r="H262" s="41">
        <v>312.02</v>
      </c>
      <c r="I262" s="42">
        <v>11.3711386384001</v>
      </c>
      <c r="J262" s="91">
        <f t="shared" si="7"/>
        <v>11.37</v>
      </c>
      <c r="K262" s="56">
        <f t="shared" si="8"/>
        <v>284</v>
      </c>
      <c r="L262" s="112"/>
      <c r="M262" s="56">
        <f>ROUND(F262*L262,0)</f>
        <v>0</v>
      </c>
      <c r="N262" s="110" t="s">
        <v>814</v>
      </c>
    </row>
    <row r="263" ht="69.95" customHeight="1" spans="1:14">
      <c r="A263" s="38" t="s">
        <v>815</v>
      </c>
      <c r="B263" s="39" t="s">
        <v>816</v>
      </c>
      <c r="C263" s="40" t="s">
        <v>817</v>
      </c>
      <c r="D263" s="40" t="s">
        <v>810</v>
      </c>
      <c r="E263" s="105" t="s">
        <v>57</v>
      </c>
      <c r="F263" s="106"/>
      <c r="G263" s="41">
        <v>358.628788</v>
      </c>
      <c r="H263" s="41">
        <v>290.58</v>
      </c>
      <c r="I263" s="42">
        <v>35.55726336</v>
      </c>
      <c r="J263" s="91">
        <f>ROUND(I263,2)</f>
        <v>35.56</v>
      </c>
      <c r="K263" s="56">
        <f>ROUND(F263*J263,0)</f>
        <v>0</v>
      </c>
      <c r="L263" s="111">
        <f>ROUND(J263*报价汇总表2!$C$8,2)</f>
        <v>0</v>
      </c>
      <c r="M263" s="56"/>
      <c r="N263" s="110" t="s">
        <v>706</v>
      </c>
    </row>
    <row r="264" s="99" customFormat="1" ht="24" customHeight="1" spans="1:14">
      <c r="A264" s="59"/>
      <c r="B264" s="60" t="s">
        <v>818</v>
      </c>
      <c r="C264" s="61"/>
      <c r="D264" s="61"/>
      <c r="E264" s="113"/>
      <c r="F264" s="63"/>
      <c r="G264" s="113"/>
      <c r="H264" s="113"/>
      <c r="I264" s="113"/>
      <c r="J264" s="114"/>
      <c r="K264" s="115">
        <f>SUM(K5:K263)</f>
        <v>4361726</v>
      </c>
      <c r="L264" s="116"/>
      <c r="M264" s="115">
        <f>SUM(M5:M263)</f>
        <v>0</v>
      </c>
      <c r="N264" s="117"/>
    </row>
  </sheetData>
  <sheetProtection password="CF7A" sheet="1" selectLockedCells="1" objects="1" scenarios="1"/>
  <autoFilter ref="B1:N264">
    <extLst/>
  </autoFilter>
  <mergeCells count="3">
    <mergeCell ref="B1:N1"/>
    <mergeCell ref="B2:N2"/>
    <mergeCell ref="B264:D264"/>
  </mergeCells>
  <dataValidations count="1">
    <dataValidation type="decimal" operator="between" allowBlank="1" showInputMessage="1" showErrorMessage="1" sqref="L20 L29 L30 L33 L34 L35 L36 L48 L57 L61 L67 L68 L69 L70 L78 L94 L105 L114 L115 L116 L117 L124 L127 L132 L138 L141 L142 L143 L151 L170 L185 L188 L194 L206 L220 L242 L252 L262 L263 L7:L19 L21:L28 L31:L32 L37:L42 L43:L45 L46:L47 L49:L50 L51:L52 L53:L56 L58:L60 L62:L63 L64:L66 L71:L72 L73:L77 L79:L89 L90:L91 L92:L93 L95:L104 L106:L107 L108:L109 L110:L113 L118:L119 L120:L123 L125:L126 L128:L131 L133:L137 L139:L140 L144:L150 L152:L158 L159:L161 L162:L163 L164:L165 L166:L167 L168:L169 L171:L173 L174:L184 L186:L187 L189:L193 L195:L198 L199:L202 L203:L205 L207:L219 L221:L226 L227:L231 L232:L238 L239:L241 L243:L244 L245:L251 L253:L261">
      <formula1>0</formula1>
      <formula2>J7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L18:L20 L23:L263"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I6" sqref="I6"/>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823</v>
      </c>
      <c r="B2" s="70"/>
      <c r="C2" s="70"/>
      <c r="D2" s="70"/>
      <c r="E2" s="70"/>
    </row>
    <row r="3" ht="39.95" customHeight="1" spans="1:5">
      <c r="A3" s="71" t="s">
        <v>7</v>
      </c>
      <c r="B3" s="72" t="s">
        <v>8</v>
      </c>
      <c r="C3" s="73" t="s">
        <v>9</v>
      </c>
      <c r="D3" s="74" t="s">
        <v>10</v>
      </c>
      <c r="E3" s="75" t="s">
        <v>11</v>
      </c>
    </row>
    <row r="4" ht="39.95" customHeight="1" spans="1:5">
      <c r="A4" s="76">
        <v>1</v>
      </c>
      <c r="B4" s="77" t="s">
        <v>12</v>
      </c>
      <c r="C4" s="78">
        <f>'3-湘潭'!I264</f>
        <v>1401879</v>
      </c>
      <c r="D4" s="78">
        <f>'3-湘潭'!K264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1401879</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16" activePane="bottomLeft" state="frozen"/>
      <selection/>
      <selection pane="bottomLeft" activeCell="J17" sqref="J17"/>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823</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v>200</v>
      </c>
      <c r="G7" s="42">
        <v>21.23</v>
      </c>
      <c r="H7" s="41">
        <f t="shared" ref="H7:H70" si="0">ROUND(G7,2)</f>
        <v>21.23</v>
      </c>
      <c r="I7" s="56">
        <f t="shared" ref="I7:I70" si="1">ROUND(F7*H7,0)</f>
        <v>4246</v>
      </c>
      <c r="J7" s="57"/>
      <c r="K7" s="56">
        <f t="shared" ref="K7:K69" si="2">ROUND(F7*J7,0)</f>
        <v>0</v>
      </c>
      <c r="L7" s="53"/>
    </row>
    <row r="8" s="4" customFormat="1" ht="20.1" customHeight="1" spans="1:12">
      <c r="A8" s="38" t="s">
        <v>42</v>
      </c>
      <c r="B8" s="39" t="s">
        <v>43</v>
      </c>
      <c r="C8" s="40" t="s">
        <v>44</v>
      </c>
      <c r="D8" s="40"/>
      <c r="E8" s="36" t="s">
        <v>33</v>
      </c>
      <c r="F8" s="37"/>
      <c r="G8" s="42">
        <v>0</v>
      </c>
      <c r="H8" s="41">
        <f t="shared" si="0"/>
        <v>0</v>
      </c>
      <c r="I8" s="56">
        <f t="shared" si="1"/>
        <v>0</v>
      </c>
      <c r="J8" s="54"/>
      <c r="K8" s="56"/>
      <c r="L8" s="53"/>
    </row>
    <row r="9" ht="60" customHeight="1" spans="1:12">
      <c r="A9" s="38" t="s">
        <v>45</v>
      </c>
      <c r="B9" s="39" t="s">
        <v>46</v>
      </c>
      <c r="C9" s="40" t="s">
        <v>47</v>
      </c>
      <c r="D9" s="40" t="s">
        <v>48</v>
      </c>
      <c r="E9" s="36" t="s">
        <v>41</v>
      </c>
      <c r="F9" s="37">
        <v>2000</v>
      </c>
      <c r="G9" s="42">
        <v>2.27</v>
      </c>
      <c r="H9" s="41">
        <f t="shared" si="0"/>
        <v>2.27</v>
      </c>
      <c r="I9" s="56">
        <f t="shared" si="1"/>
        <v>4540</v>
      </c>
      <c r="J9" s="57"/>
      <c r="K9" s="56">
        <f t="shared" si="2"/>
        <v>0</v>
      </c>
      <c r="L9" s="53"/>
    </row>
    <row r="10" ht="50.1" customHeight="1" spans="1:12">
      <c r="A10" s="38" t="s">
        <v>49</v>
      </c>
      <c r="B10" s="39" t="s">
        <v>50</v>
      </c>
      <c r="C10" s="40" t="s">
        <v>51</v>
      </c>
      <c r="D10" s="40" t="s">
        <v>52</v>
      </c>
      <c r="E10" s="36" t="s">
        <v>41</v>
      </c>
      <c r="F10" s="37">
        <v>900</v>
      </c>
      <c r="G10" s="42">
        <v>3.04</v>
      </c>
      <c r="H10" s="41">
        <f t="shared" si="0"/>
        <v>3.04</v>
      </c>
      <c r="I10" s="56">
        <f t="shared" si="1"/>
        <v>2736</v>
      </c>
      <c r="J10" s="57"/>
      <c r="K10" s="56">
        <f t="shared" si="2"/>
        <v>0</v>
      </c>
      <c r="L10" s="53"/>
    </row>
    <row r="11" ht="50.1" customHeight="1" spans="1:12">
      <c r="A11" s="38" t="s">
        <v>53</v>
      </c>
      <c r="B11" s="39" t="s">
        <v>54</v>
      </c>
      <c r="C11" s="40" t="s">
        <v>55</v>
      </c>
      <c r="D11" s="40" t="s">
        <v>56</v>
      </c>
      <c r="E11" s="36" t="s">
        <v>57</v>
      </c>
      <c r="F11" s="37">
        <v>3000</v>
      </c>
      <c r="G11" s="42">
        <v>5.38</v>
      </c>
      <c r="H11" s="41">
        <f t="shared" si="0"/>
        <v>5.38</v>
      </c>
      <c r="I11" s="56">
        <f t="shared" si="1"/>
        <v>16140</v>
      </c>
      <c r="J11" s="57"/>
      <c r="K11" s="56">
        <f t="shared" si="2"/>
        <v>0</v>
      </c>
      <c r="L11" s="53"/>
    </row>
    <row r="12" ht="20.1" customHeight="1" spans="1:12">
      <c r="A12" s="38" t="s">
        <v>58</v>
      </c>
      <c r="B12" s="39" t="s">
        <v>59</v>
      </c>
      <c r="C12" s="40" t="s">
        <v>60</v>
      </c>
      <c r="D12" s="40"/>
      <c r="E12" s="36" t="s">
        <v>33</v>
      </c>
      <c r="F12" s="37"/>
      <c r="G12" s="42">
        <v>0</v>
      </c>
      <c r="H12" s="41">
        <f t="shared" si="0"/>
        <v>0</v>
      </c>
      <c r="I12" s="56">
        <f t="shared" si="1"/>
        <v>0</v>
      </c>
      <c r="J12" s="54"/>
      <c r="K12" s="56"/>
      <c r="L12" s="53"/>
    </row>
    <row r="13" ht="39.95" customHeight="1" spans="1:12">
      <c r="A13" s="38" t="s">
        <v>61</v>
      </c>
      <c r="B13" s="39" t="s">
        <v>62</v>
      </c>
      <c r="C13" s="40" t="s">
        <v>63</v>
      </c>
      <c r="D13" s="40" t="s">
        <v>64</v>
      </c>
      <c r="E13" s="36" t="s">
        <v>65</v>
      </c>
      <c r="F13" s="37">
        <v>50</v>
      </c>
      <c r="G13" s="42">
        <v>34.63</v>
      </c>
      <c r="H13" s="41">
        <f t="shared" si="0"/>
        <v>34.63</v>
      </c>
      <c r="I13" s="56">
        <f t="shared" si="1"/>
        <v>1732</v>
      </c>
      <c r="J13" s="57"/>
      <c r="K13" s="56">
        <f t="shared" si="2"/>
        <v>0</v>
      </c>
      <c r="L13" s="53"/>
    </row>
    <row r="14" ht="30" customHeight="1" spans="1:12">
      <c r="A14" s="38" t="s">
        <v>66</v>
      </c>
      <c r="B14" s="39" t="s">
        <v>67</v>
      </c>
      <c r="C14" s="40" t="s">
        <v>68</v>
      </c>
      <c r="D14" s="40" t="s">
        <v>64</v>
      </c>
      <c r="E14" s="36" t="s">
        <v>41</v>
      </c>
      <c r="F14" s="37">
        <v>80</v>
      </c>
      <c r="G14" s="42">
        <v>0.72</v>
      </c>
      <c r="H14" s="41">
        <f t="shared" si="0"/>
        <v>0.72</v>
      </c>
      <c r="I14" s="56">
        <f t="shared" si="1"/>
        <v>58</v>
      </c>
      <c r="J14" s="57"/>
      <c r="K14" s="56">
        <f t="shared" si="2"/>
        <v>0</v>
      </c>
      <c r="L14" s="53"/>
    </row>
    <row r="15" ht="30" customHeight="1" spans="1:12">
      <c r="A15" s="38" t="s">
        <v>69</v>
      </c>
      <c r="B15" s="39" t="s">
        <v>70</v>
      </c>
      <c r="C15" s="40" t="s">
        <v>71</v>
      </c>
      <c r="D15" s="40"/>
      <c r="E15" s="36" t="s">
        <v>33</v>
      </c>
      <c r="F15" s="37"/>
      <c r="G15" s="42">
        <v>0</v>
      </c>
      <c r="H15" s="41">
        <f t="shared" si="0"/>
        <v>0</v>
      </c>
      <c r="I15" s="56">
        <f t="shared" si="1"/>
        <v>0</v>
      </c>
      <c r="J15" s="54"/>
      <c r="K15" s="56"/>
      <c r="L15" s="53"/>
    </row>
    <row r="16" ht="20.1" customHeight="1" spans="1:12">
      <c r="A16" s="38" t="s">
        <v>72</v>
      </c>
      <c r="B16" s="39" t="s">
        <v>73</v>
      </c>
      <c r="C16" s="40" t="s">
        <v>74</v>
      </c>
      <c r="D16" s="40"/>
      <c r="E16" s="36" t="s">
        <v>33</v>
      </c>
      <c r="F16" s="37"/>
      <c r="G16" s="42">
        <v>0</v>
      </c>
      <c r="H16" s="41">
        <f t="shared" si="0"/>
        <v>0</v>
      </c>
      <c r="I16" s="56">
        <f t="shared" si="1"/>
        <v>0</v>
      </c>
      <c r="J16" s="54"/>
      <c r="K16" s="56"/>
      <c r="L16" s="53"/>
    </row>
    <row r="17" ht="39.95" customHeight="1" spans="1:12">
      <c r="A17" s="38" t="s">
        <v>45</v>
      </c>
      <c r="B17" s="39" t="s">
        <v>75</v>
      </c>
      <c r="C17" s="40" t="s">
        <v>76</v>
      </c>
      <c r="D17" s="40" t="s">
        <v>77</v>
      </c>
      <c r="E17" s="36" t="s">
        <v>41</v>
      </c>
      <c r="F17" s="37">
        <v>80</v>
      </c>
      <c r="G17" s="42">
        <v>23.45</v>
      </c>
      <c r="H17" s="41">
        <f t="shared" si="0"/>
        <v>23.45</v>
      </c>
      <c r="I17" s="56">
        <f t="shared" si="1"/>
        <v>1876</v>
      </c>
      <c r="J17" s="57"/>
      <c r="K17" s="56">
        <f t="shared" si="2"/>
        <v>0</v>
      </c>
      <c r="L17" s="53"/>
    </row>
    <row r="18" ht="39.95" customHeight="1" spans="1:12">
      <c r="A18" s="38" t="s">
        <v>49</v>
      </c>
      <c r="B18" s="39" t="s">
        <v>78</v>
      </c>
      <c r="C18" s="40" t="s">
        <v>79</v>
      </c>
      <c r="D18" s="40" t="s">
        <v>77</v>
      </c>
      <c r="E18" s="36" t="s">
        <v>41</v>
      </c>
      <c r="F18" s="37"/>
      <c r="G18" s="42">
        <v>10.18</v>
      </c>
      <c r="H18" s="41">
        <f t="shared" si="0"/>
        <v>10.18</v>
      </c>
      <c r="I18" s="56">
        <f t="shared" si="1"/>
        <v>0</v>
      </c>
      <c r="J18" s="54">
        <f>ROUND(H18*报价汇总表3!$C$8,2)</f>
        <v>0</v>
      </c>
      <c r="K18" s="56"/>
      <c r="L18" s="53"/>
    </row>
    <row r="19" ht="30" customHeight="1" spans="1:12">
      <c r="A19" s="38" t="s">
        <v>80</v>
      </c>
      <c r="B19" s="39" t="s">
        <v>81</v>
      </c>
      <c r="C19" s="40" t="s">
        <v>82</v>
      </c>
      <c r="D19" s="40" t="s">
        <v>83</v>
      </c>
      <c r="E19" s="36" t="s">
        <v>41</v>
      </c>
      <c r="F19" s="37">
        <v>70</v>
      </c>
      <c r="G19" s="42">
        <v>12.38</v>
      </c>
      <c r="H19" s="41">
        <f t="shared" si="0"/>
        <v>12.38</v>
      </c>
      <c r="I19" s="56">
        <f t="shared" si="1"/>
        <v>867</v>
      </c>
      <c r="J19" s="57"/>
      <c r="K19" s="56">
        <f t="shared" si="2"/>
        <v>0</v>
      </c>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ROUND(H20*报价汇总表3!$C$8,2)</f>
        <v>0</v>
      </c>
      <c r="K20" s="56"/>
      <c r="L20" s="53"/>
    </row>
    <row r="21" ht="60" customHeight="1" spans="1:12">
      <c r="A21" s="38" t="s">
        <v>89</v>
      </c>
      <c r="B21" s="39" t="s">
        <v>90</v>
      </c>
      <c r="C21" s="40" t="s">
        <v>91</v>
      </c>
      <c r="D21" s="40" t="s">
        <v>92</v>
      </c>
      <c r="E21" s="36" t="s">
        <v>57</v>
      </c>
      <c r="F21" s="37">
        <v>5</v>
      </c>
      <c r="G21" s="42">
        <v>441</v>
      </c>
      <c r="H21" s="41">
        <f t="shared" si="0"/>
        <v>441</v>
      </c>
      <c r="I21" s="56">
        <f t="shared" si="1"/>
        <v>2205</v>
      </c>
      <c r="J21" s="57"/>
      <c r="K21" s="56">
        <f t="shared" si="2"/>
        <v>0</v>
      </c>
      <c r="L21" s="53"/>
    </row>
    <row r="22" ht="39.95" customHeight="1" spans="1:12">
      <c r="A22" s="38" t="s">
        <v>93</v>
      </c>
      <c r="B22" s="39" t="s">
        <v>94</v>
      </c>
      <c r="C22" s="40" t="s">
        <v>95</v>
      </c>
      <c r="D22" s="40" t="s">
        <v>96</v>
      </c>
      <c r="E22" s="36" t="s">
        <v>57</v>
      </c>
      <c r="F22" s="37">
        <v>8</v>
      </c>
      <c r="G22" s="42">
        <v>238.828986928</v>
      </c>
      <c r="H22" s="41">
        <f t="shared" si="0"/>
        <v>238.83</v>
      </c>
      <c r="I22" s="56">
        <f t="shared" si="1"/>
        <v>1911</v>
      </c>
      <c r="J22" s="57"/>
      <c r="K22" s="56">
        <f t="shared" si="2"/>
        <v>0</v>
      </c>
      <c r="L22" s="53" t="s">
        <v>97</v>
      </c>
    </row>
    <row r="23" ht="20.1" customHeight="1" spans="1:12">
      <c r="A23" s="38" t="s">
        <v>98</v>
      </c>
      <c r="B23" s="39" t="s">
        <v>99</v>
      </c>
      <c r="C23" s="40" t="s">
        <v>100</v>
      </c>
      <c r="D23" s="40" t="s">
        <v>100</v>
      </c>
      <c r="E23" s="36" t="s">
        <v>101</v>
      </c>
      <c r="F23" s="37">
        <v>15</v>
      </c>
      <c r="G23" s="42">
        <v>4.72</v>
      </c>
      <c r="H23" s="41">
        <f t="shared" si="0"/>
        <v>4.72</v>
      </c>
      <c r="I23" s="56">
        <f t="shared" si="1"/>
        <v>71</v>
      </c>
      <c r="J23" s="57"/>
      <c r="K23" s="56">
        <f t="shared" si="2"/>
        <v>0</v>
      </c>
      <c r="L23" s="53"/>
    </row>
    <row r="24" ht="30" customHeight="1" spans="1:12">
      <c r="A24" s="38" t="s">
        <v>102</v>
      </c>
      <c r="B24" s="39" t="s">
        <v>103</v>
      </c>
      <c r="C24" s="40" t="s">
        <v>104</v>
      </c>
      <c r="D24" s="40" t="s">
        <v>105</v>
      </c>
      <c r="E24" s="36" t="s">
        <v>57</v>
      </c>
      <c r="F24" s="37">
        <v>40</v>
      </c>
      <c r="G24" s="42">
        <v>68.1594367658</v>
      </c>
      <c r="H24" s="41">
        <f t="shared" si="0"/>
        <v>68.16</v>
      </c>
      <c r="I24" s="56">
        <f t="shared" si="1"/>
        <v>2726</v>
      </c>
      <c r="J24" s="57"/>
      <c r="K24" s="56">
        <f t="shared" si="2"/>
        <v>0</v>
      </c>
      <c r="L24" s="53" t="s">
        <v>106</v>
      </c>
    </row>
    <row r="25" ht="20.1" customHeight="1" spans="1:12">
      <c r="A25" s="38" t="s">
        <v>107</v>
      </c>
      <c r="B25" s="39" t="s">
        <v>108</v>
      </c>
      <c r="C25" s="40" t="s">
        <v>109</v>
      </c>
      <c r="D25" s="40" t="s">
        <v>109</v>
      </c>
      <c r="E25" s="36" t="s">
        <v>57</v>
      </c>
      <c r="F25" s="37"/>
      <c r="G25" s="42">
        <v>349.27</v>
      </c>
      <c r="H25" s="41">
        <f t="shared" si="0"/>
        <v>349.27</v>
      </c>
      <c r="I25" s="56">
        <f t="shared" si="1"/>
        <v>0</v>
      </c>
      <c r="J25" s="54">
        <f>ROUND(H25*报价汇总表3!$C$8,2)</f>
        <v>0</v>
      </c>
      <c r="K25" s="56"/>
      <c r="L25" s="53"/>
    </row>
    <row r="26" ht="30" customHeight="1" spans="1:12">
      <c r="A26" s="38" t="s">
        <v>110</v>
      </c>
      <c r="B26" s="39" t="s">
        <v>111</v>
      </c>
      <c r="C26" s="40" t="s">
        <v>112</v>
      </c>
      <c r="D26" s="40" t="s">
        <v>105</v>
      </c>
      <c r="E26" s="36" t="s">
        <v>57</v>
      </c>
      <c r="F26" s="37">
        <v>50</v>
      </c>
      <c r="G26" s="42">
        <v>68.159726981</v>
      </c>
      <c r="H26" s="41">
        <f t="shared" si="0"/>
        <v>68.16</v>
      </c>
      <c r="I26" s="56">
        <f t="shared" si="1"/>
        <v>3408</v>
      </c>
      <c r="J26" s="57"/>
      <c r="K26" s="56">
        <f t="shared" si="2"/>
        <v>0</v>
      </c>
      <c r="L26" s="53" t="s">
        <v>113</v>
      </c>
    </row>
    <row r="27" ht="30" customHeight="1" spans="1:12">
      <c r="A27" s="38" t="s">
        <v>114</v>
      </c>
      <c r="B27" s="39" t="s">
        <v>115</v>
      </c>
      <c r="C27" s="40" t="s">
        <v>116</v>
      </c>
      <c r="D27" s="40" t="s">
        <v>105</v>
      </c>
      <c r="E27" s="36" t="s">
        <v>57</v>
      </c>
      <c r="F27" s="37">
        <v>60</v>
      </c>
      <c r="G27" s="42">
        <v>68.1592291356</v>
      </c>
      <c r="H27" s="41">
        <f t="shared" si="0"/>
        <v>68.16</v>
      </c>
      <c r="I27" s="56">
        <f t="shared" si="1"/>
        <v>4090</v>
      </c>
      <c r="J27" s="57"/>
      <c r="K27" s="56">
        <f t="shared" si="2"/>
        <v>0</v>
      </c>
      <c r="L27" s="53" t="s">
        <v>117</v>
      </c>
    </row>
    <row r="28" ht="30" customHeight="1" spans="1:12">
      <c r="A28" s="38" t="s">
        <v>118</v>
      </c>
      <c r="B28" s="39" t="s">
        <v>119</v>
      </c>
      <c r="C28" s="40" t="s">
        <v>120</v>
      </c>
      <c r="D28" s="40" t="s">
        <v>105</v>
      </c>
      <c r="E28" s="36" t="s">
        <v>57</v>
      </c>
      <c r="F28" s="37">
        <v>50</v>
      </c>
      <c r="G28" s="42">
        <v>68.16372</v>
      </c>
      <c r="H28" s="41">
        <f t="shared" si="0"/>
        <v>68.16</v>
      </c>
      <c r="I28" s="56">
        <f t="shared" si="1"/>
        <v>3408</v>
      </c>
      <c r="J28" s="57"/>
      <c r="K28" s="56">
        <f t="shared" si="2"/>
        <v>0</v>
      </c>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ROUND(H29*报价汇总表3!$C$8,2)</f>
        <v>0</v>
      </c>
      <c r="K29" s="56"/>
      <c r="L29" s="53"/>
    </row>
    <row r="30" ht="39.95" customHeight="1" spans="1:12">
      <c r="A30" s="38" t="s">
        <v>125</v>
      </c>
      <c r="B30" s="39" t="s">
        <v>126</v>
      </c>
      <c r="C30" s="40" t="s">
        <v>127</v>
      </c>
      <c r="D30" s="40" t="s">
        <v>128</v>
      </c>
      <c r="E30" s="36" t="s">
        <v>57</v>
      </c>
      <c r="F30" s="37">
        <v>15</v>
      </c>
      <c r="G30" s="42">
        <v>309.67</v>
      </c>
      <c r="H30" s="41">
        <f t="shared" si="0"/>
        <v>309.67</v>
      </c>
      <c r="I30" s="56">
        <f t="shared" si="1"/>
        <v>4645</v>
      </c>
      <c r="J30" s="57"/>
      <c r="K30" s="56">
        <f t="shared" si="2"/>
        <v>0</v>
      </c>
      <c r="L30" s="53"/>
    </row>
    <row r="31" ht="39.95" customHeight="1" spans="1:12">
      <c r="A31" s="38" t="s">
        <v>129</v>
      </c>
      <c r="B31" s="39" t="s">
        <v>130</v>
      </c>
      <c r="C31" s="40" t="s">
        <v>131</v>
      </c>
      <c r="D31" s="40" t="s">
        <v>128</v>
      </c>
      <c r="E31" s="36" t="s">
        <v>57</v>
      </c>
      <c r="F31" s="37"/>
      <c r="G31" s="42">
        <v>307.49</v>
      </c>
      <c r="H31" s="41">
        <f t="shared" si="0"/>
        <v>307.49</v>
      </c>
      <c r="I31" s="56">
        <f t="shared" si="1"/>
        <v>0</v>
      </c>
      <c r="J31" s="54">
        <f>ROUND(H31*报价汇总表3!$C$8,2)</f>
        <v>0</v>
      </c>
      <c r="K31" s="56"/>
      <c r="L31" s="53"/>
    </row>
    <row r="32" ht="39.95" customHeight="1" spans="1:12">
      <c r="A32" s="38" t="s">
        <v>132</v>
      </c>
      <c r="B32" s="39" t="s">
        <v>133</v>
      </c>
      <c r="C32" s="40" t="s">
        <v>134</v>
      </c>
      <c r="D32" s="40" t="s">
        <v>128</v>
      </c>
      <c r="E32" s="36" t="s">
        <v>57</v>
      </c>
      <c r="F32" s="37"/>
      <c r="G32" s="42">
        <v>413.14</v>
      </c>
      <c r="H32" s="41">
        <f t="shared" si="0"/>
        <v>413.14</v>
      </c>
      <c r="I32" s="56">
        <f t="shared" si="1"/>
        <v>0</v>
      </c>
      <c r="J32" s="54">
        <f>ROUND(H32*报价汇总表3!$C$8,2)</f>
        <v>0</v>
      </c>
      <c r="K32" s="56"/>
      <c r="L32" s="53"/>
    </row>
    <row r="33" ht="30" customHeight="1" spans="1:12">
      <c r="A33" s="38" t="s">
        <v>135</v>
      </c>
      <c r="B33" s="39" t="s">
        <v>136</v>
      </c>
      <c r="C33" s="40" t="s">
        <v>137</v>
      </c>
      <c r="D33" s="40" t="s">
        <v>138</v>
      </c>
      <c r="E33" s="36" t="s">
        <v>57</v>
      </c>
      <c r="F33" s="37">
        <v>180</v>
      </c>
      <c r="G33" s="42">
        <v>123.96</v>
      </c>
      <c r="H33" s="41">
        <f t="shared" si="0"/>
        <v>123.96</v>
      </c>
      <c r="I33" s="56">
        <f t="shared" si="1"/>
        <v>22313</v>
      </c>
      <c r="J33" s="57"/>
      <c r="K33" s="56">
        <f t="shared" si="2"/>
        <v>0</v>
      </c>
      <c r="L33" s="53"/>
    </row>
    <row r="34" ht="30" customHeight="1" spans="1:12">
      <c r="A34" s="38" t="s">
        <v>139</v>
      </c>
      <c r="B34" s="39" t="s">
        <v>140</v>
      </c>
      <c r="C34" s="40" t="s">
        <v>141</v>
      </c>
      <c r="D34" s="40" t="s">
        <v>138</v>
      </c>
      <c r="E34" s="36" t="s">
        <v>57</v>
      </c>
      <c r="F34" s="37"/>
      <c r="G34" s="42">
        <v>148.69</v>
      </c>
      <c r="H34" s="41">
        <f t="shared" si="0"/>
        <v>148.69</v>
      </c>
      <c r="I34" s="56">
        <f t="shared" si="1"/>
        <v>0</v>
      </c>
      <c r="J34" s="54">
        <f>ROUND(H34*报价汇总表3!$C$8,2)</f>
        <v>0</v>
      </c>
      <c r="K34" s="56"/>
      <c r="L34" s="53"/>
    </row>
    <row r="35" ht="39.95" customHeight="1" spans="1:12">
      <c r="A35" s="38" t="s">
        <v>142</v>
      </c>
      <c r="B35" s="39" t="s">
        <v>143</v>
      </c>
      <c r="C35" s="40" t="s">
        <v>144</v>
      </c>
      <c r="D35" s="40" t="s">
        <v>145</v>
      </c>
      <c r="E35" s="36" t="s">
        <v>57</v>
      </c>
      <c r="F35" s="37">
        <v>25</v>
      </c>
      <c r="G35" s="42">
        <v>174.33968</v>
      </c>
      <c r="H35" s="41">
        <f t="shared" si="0"/>
        <v>174.34</v>
      </c>
      <c r="I35" s="56">
        <f t="shared" si="1"/>
        <v>4359</v>
      </c>
      <c r="J35" s="57"/>
      <c r="K35" s="56">
        <f t="shared" si="2"/>
        <v>0</v>
      </c>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ROUND(H36*报价汇总表3!$C$8,2)</f>
        <v>0</v>
      </c>
      <c r="K36" s="56"/>
      <c r="L36" s="53"/>
    </row>
    <row r="37" ht="39.95" customHeight="1" spans="1:12">
      <c r="A37" s="38" t="s">
        <v>150</v>
      </c>
      <c r="B37" s="39" t="s">
        <v>151</v>
      </c>
      <c r="C37" s="40" t="s">
        <v>152</v>
      </c>
      <c r="D37" s="40" t="s">
        <v>153</v>
      </c>
      <c r="E37" s="36" t="s">
        <v>57</v>
      </c>
      <c r="F37" s="37">
        <v>50</v>
      </c>
      <c r="G37" s="42">
        <v>223.52</v>
      </c>
      <c r="H37" s="41">
        <f t="shared" si="0"/>
        <v>223.52</v>
      </c>
      <c r="I37" s="56">
        <f t="shared" si="1"/>
        <v>11176</v>
      </c>
      <c r="J37" s="57"/>
      <c r="K37" s="56">
        <f t="shared" si="2"/>
        <v>0</v>
      </c>
      <c r="L37" s="53"/>
    </row>
    <row r="38" ht="39.95" customHeight="1" spans="1:12">
      <c r="A38" s="38" t="s">
        <v>154</v>
      </c>
      <c r="B38" s="39" t="s">
        <v>155</v>
      </c>
      <c r="C38" s="40" t="s">
        <v>156</v>
      </c>
      <c r="D38" s="40" t="s">
        <v>153</v>
      </c>
      <c r="E38" s="36" t="s">
        <v>57</v>
      </c>
      <c r="F38" s="37">
        <v>200</v>
      </c>
      <c r="G38" s="42">
        <v>155.66</v>
      </c>
      <c r="H38" s="41">
        <f t="shared" si="0"/>
        <v>155.66</v>
      </c>
      <c r="I38" s="56">
        <f t="shared" si="1"/>
        <v>31132</v>
      </c>
      <c r="J38" s="57"/>
      <c r="K38" s="56">
        <f t="shared" si="2"/>
        <v>0</v>
      </c>
      <c r="L38" s="53"/>
    </row>
    <row r="39" ht="39.95" customHeight="1" spans="1:12">
      <c r="A39" s="38" t="s">
        <v>157</v>
      </c>
      <c r="B39" s="39" t="s">
        <v>158</v>
      </c>
      <c r="C39" s="40" t="s">
        <v>159</v>
      </c>
      <c r="D39" s="40" t="s">
        <v>153</v>
      </c>
      <c r="E39" s="36" t="s">
        <v>57</v>
      </c>
      <c r="F39" s="37">
        <v>100</v>
      </c>
      <c r="G39" s="42">
        <v>63.68</v>
      </c>
      <c r="H39" s="41">
        <f t="shared" si="0"/>
        <v>63.68</v>
      </c>
      <c r="I39" s="56">
        <f t="shared" si="1"/>
        <v>6368</v>
      </c>
      <c r="J39" s="57"/>
      <c r="K39" s="56">
        <f t="shared" si="2"/>
        <v>0</v>
      </c>
      <c r="L39" s="53"/>
    </row>
    <row r="40" ht="69.95" customHeight="1" spans="1:12">
      <c r="A40" s="38" t="s">
        <v>160</v>
      </c>
      <c r="B40" s="39" t="s">
        <v>161</v>
      </c>
      <c r="C40" s="40" t="s">
        <v>162</v>
      </c>
      <c r="D40" s="40" t="s">
        <v>163</v>
      </c>
      <c r="E40" s="36" t="s">
        <v>88</v>
      </c>
      <c r="F40" s="37">
        <v>50</v>
      </c>
      <c r="G40" s="42">
        <v>3.99</v>
      </c>
      <c r="H40" s="41">
        <f t="shared" si="0"/>
        <v>3.99</v>
      </c>
      <c r="I40" s="56">
        <f t="shared" si="1"/>
        <v>200</v>
      </c>
      <c r="J40" s="57"/>
      <c r="K40" s="56">
        <f t="shared" si="2"/>
        <v>0</v>
      </c>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ROUND(H41*报价汇总表3!$C$8,2)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ROUND(H42*报价汇总表3!$C$8,2)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ROUND(H43*报价汇总表3!$C$8,2)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ROUND(H44*报价汇总表3!$C$8,2)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ROUND(H45*报价汇总表3!$C$8,2)</f>
        <v>0</v>
      </c>
      <c r="K45" s="56"/>
      <c r="L45" s="53"/>
    </row>
    <row r="46" ht="69.95" customHeight="1" spans="1:12">
      <c r="A46" s="38" t="s">
        <v>61</v>
      </c>
      <c r="B46" s="39" t="s">
        <v>180</v>
      </c>
      <c r="C46" s="40" t="s">
        <v>181</v>
      </c>
      <c r="D46" s="40" t="s">
        <v>182</v>
      </c>
      <c r="E46" s="36" t="s">
        <v>57</v>
      </c>
      <c r="F46" s="37">
        <v>500</v>
      </c>
      <c r="G46" s="42">
        <v>21.64</v>
      </c>
      <c r="H46" s="41">
        <f t="shared" si="0"/>
        <v>21.64</v>
      </c>
      <c r="I46" s="56">
        <f t="shared" si="1"/>
        <v>10820</v>
      </c>
      <c r="J46" s="57"/>
      <c r="K46" s="56">
        <f t="shared" si="2"/>
        <v>0</v>
      </c>
      <c r="L46" s="53"/>
    </row>
    <row r="47" ht="69.95" customHeight="1" spans="1:12">
      <c r="A47" s="38" t="s">
        <v>66</v>
      </c>
      <c r="B47" s="39" t="s">
        <v>183</v>
      </c>
      <c r="C47" s="40" t="s">
        <v>184</v>
      </c>
      <c r="D47" s="40" t="s">
        <v>182</v>
      </c>
      <c r="E47" s="36" t="s">
        <v>57</v>
      </c>
      <c r="F47" s="37">
        <v>2000</v>
      </c>
      <c r="G47" s="42">
        <v>6.7</v>
      </c>
      <c r="H47" s="41">
        <f t="shared" si="0"/>
        <v>6.7</v>
      </c>
      <c r="I47" s="56">
        <f t="shared" si="1"/>
        <v>13400</v>
      </c>
      <c r="J47" s="57"/>
      <c r="K47" s="56">
        <f t="shared" si="2"/>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ROUND(H48*报价汇总表3!$C$8,2)</f>
        <v>0</v>
      </c>
      <c r="K48" s="56"/>
      <c r="L48" s="53"/>
    </row>
    <row r="49" ht="80.1" customHeight="1" spans="1:12">
      <c r="A49" s="38" t="s">
        <v>61</v>
      </c>
      <c r="B49" s="39" t="s">
        <v>187</v>
      </c>
      <c r="C49" s="40" t="s">
        <v>181</v>
      </c>
      <c r="D49" s="40" t="s">
        <v>188</v>
      </c>
      <c r="E49" s="36" t="s">
        <v>57</v>
      </c>
      <c r="F49" s="37">
        <v>50</v>
      </c>
      <c r="G49" s="42">
        <v>31.2</v>
      </c>
      <c r="H49" s="41">
        <f t="shared" si="0"/>
        <v>31.2</v>
      </c>
      <c r="I49" s="56">
        <f t="shared" si="1"/>
        <v>1560</v>
      </c>
      <c r="J49" s="57"/>
      <c r="K49" s="56">
        <f t="shared" si="2"/>
        <v>0</v>
      </c>
      <c r="L49" s="53"/>
    </row>
    <row r="50" ht="80.1" customHeight="1" spans="1:12">
      <c r="A50" s="38" t="s">
        <v>66</v>
      </c>
      <c r="B50" s="39" t="s">
        <v>189</v>
      </c>
      <c r="C50" s="40" t="s">
        <v>184</v>
      </c>
      <c r="D50" s="40" t="s">
        <v>188</v>
      </c>
      <c r="E50" s="36" t="s">
        <v>57</v>
      </c>
      <c r="F50" s="37">
        <v>300</v>
      </c>
      <c r="G50" s="42">
        <v>18.65</v>
      </c>
      <c r="H50" s="41">
        <f t="shared" si="0"/>
        <v>18.65</v>
      </c>
      <c r="I50" s="56">
        <f t="shared" si="1"/>
        <v>5595</v>
      </c>
      <c r="J50" s="57"/>
      <c r="K50" s="56">
        <f t="shared" si="2"/>
        <v>0</v>
      </c>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ROUND(H51*报价汇总表3!$C$8,2)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ROUND(H52*报价汇总表3!$C$8,2)</f>
        <v>0</v>
      </c>
      <c r="K52" s="56"/>
      <c r="L52" s="53"/>
    </row>
    <row r="53" ht="30" customHeight="1" spans="1:12">
      <c r="A53" s="38" t="s">
        <v>45</v>
      </c>
      <c r="B53" s="39" t="s">
        <v>197</v>
      </c>
      <c r="C53" s="40" t="s">
        <v>198</v>
      </c>
      <c r="D53" s="40" t="s">
        <v>199</v>
      </c>
      <c r="E53" s="36" t="s">
        <v>200</v>
      </c>
      <c r="F53" s="37">
        <v>12000</v>
      </c>
      <c r="G53" s="42">
        <v>0.98</v>
      </c>
      <c r="H53" s="41">
        <f t="shared" si="0"/>
        <v>0.98</v>
      </c>
      <c r="I53" s="56">
        <f t="shared" si="1"/>
        <v>11760</v>
      </c>
      <c r="J53" s="57"/>
      <c r="K53" s="56">
        <f t="shared" si="2"/>
        <v>0</v>
      </c>
      <c r="L53" s="53"/>
    </row>
    <row r="54" ht="30" customHeight="1" spans="1:12">
      <c r="A54" s="38" t="s">
        <v>49</v>
      </c>
      <c r="B54" s="39" t="s">
        <v>201</v>
      </c>
      <c r="C54" s="40" t="s">
        <v>202</v>
      </c>
      <c r="D54" s="40" t="s">
        <v>199</v>
      </c>
      <c r="E54" s="36" t="s">
        <v>200</v>
      </c>
      <c r="F54" s="37">
        <v>12000</v>
      </c>
      <c r="G54" s="42">
        <v>1.37</v>
      </c>
      <c r="H54" s="41">
        <f t="shared" si="0"/>
        <v>1.37</v>
      </c>
      <c r="I54" s="56">
        <f t="shared" si="1"/>
        <v>16440</v>
      </c>
      <c r="J54" s="57"/>
      <c r="K54" s="56">
        <f t="shared" si="2"/>
        <v>0</v>
      </c>
      <c r="L54" s="53"/>
    </row>
    <row r="55" ht="20.1" customHeight="1" spans="1:12">
      <c r="A55" s="38" t="s">
        <v>203</v>
      </c>
      <c r="B55" s="39" t="s">
        <v>204</v>
      </c>
      <c r="C55" s="40" t="s">
        <v>205</v>
      </c>
      <c r="D55" s="40" t="s">
        <v>206</v>
      </c>
      <c r="E55" s="36" t="s">
        <v>57</v>
      </c>
      <c r="F55" s="37">
        <v>300</v>
      </c>
      <c r="G55" s="42">
        <v>1.5</v>
      </c>
      <c r="H55" s="41">
        <f t="shared" si="0"/>
        <v>1.5</v>
      </c>
      <c r="I55" s="56">
        <f t="shared" si="1"/>
        <v>450</v>
      </c>
      <c r="J55" s="57"/>
      <c r="K55" s="56">
        <f t="shared" si="2"/>
        <v>0</v>
      </c>
      <c r="L55" s="53"/>
    </row>
    <row r="56" ht="20.1" customHeight="1" spans="1:12">
      <c r="A56" s="38" t="s">
        <v>207</v>
      </c>
      <c r="B56" s="39" t="s">
        <v>208</v>
      </c>
      <c r="C56" s="40" t="s">
        <v>209</v>
      </c>
      <c r="D56" s="40" t="s">
        <v>210</v>
      </c>
      <c r="E56" s="36" t="s">
        <v>57</v>
      </c>
      <c r="F56" s="37">
        <v>1200</v>
      </c>
      <c r="G56" s="42">
        <v>3.7</v>
      </c>
      <c r="H56" s="41">
        <f t="shared" si="0"/>
        <v>3.7</v>
      </c>
      <c r="I56" s="56">
        <f t="shared" si="1"/>
        <v>4440</v>
      </c>
      <c r="J56" s="57"/>
      <c r="K56" s="56">
        <f t="shared" si="2"/>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ROUND(H57*报价汇总表3!$C$8,2)</f>
        <v>0</v>
      </c>
      <c r="K57" s="56"/>
      <c r="L57" s="53"/>
    </row>
    <row r="58" ht="60" customHeight="1" spans="1:12">
      <c r="A58" s="38" t="s">
        <v>214</v>
      </c>
      <c r="B58" s="39" t="s">
        <v>215</v>
      </c>
      <c r="C58" s="40" t="s">
        <v>216</v>
      </c>
      <c r="D58" s="40" t="s">
        <v>217</v>
      </c>
      <c r="E58" s="36" t="s">
        <v>57</v>
      </c>
      <c r="F58" s="37">
        <v>200</v>
      </c>
      <c r="G58" s="42">
        <v>7.57</v>
      </c>
      <c r="H58" s="41">
        <f t="shared" si="0"/>
        <v>7.57</v>
      </c>
      <c r="I58" s="56">
        <f t="shared" si="1"/>
        <v>1514</v>
      </c>
      <c r="J58" s="57"/>
      <c r="K58" s="56">
        <f t="shared" si="2"/>
        <v>0</v>
      </c>
      <c r="L58" s="53"/>
    </row>
    <row r="59" ht="69.95" customHeight="1" spans="1:12">
      <c r="A59" s="38" t="s">
        <v>218</v>
      </c>
      <c r="B59" s="39" t="s">
        <v>219</v>
      </c>
      <c r="C59" s="40" t="s">
        <v>220</v>
      </c>
      <c r="D59" s="40" t="s">
        <v>221</v>
      </c>
      <c r="E59" s="36" t="s">
        <v>57</v>
      </c>
      <c r="F59" s="37">
        <v>100</v>
      </c>
      <c r="G59" s="42">
        <v>8.75</v>
      </c>
      <c r="H59" s="41">
        <f t="shared" si="0"/>
        <v>8.75</v>
      </c>
      <c r="I59" s="56">
        <f t="shared" si="1"/>
        <v>875</v>
      </c>
      <c r="J59" s="57"/>
      <c r="K59" s="56">
        <f t="shared" si="2"/>
        <v>0</v>
      </c>
      <c r="L59" s="53"/>
    </row>
    <row r="60" ht="69.95" customHeight="1" spans="1:12">
      <c r="A60" s="38" t="s">
        <v>222</v>
      </c>
      <c r="B60" s="39" t="s">
        <v>223</v>
      </c>
      <c r="C60" s="40" t="s">
        <v>224</v>
      </c>
      <c r="D60" s="40" t="s">
        <v>225</v>
      </c>
      <c r="E60" s="36" t="s">
        <v>57</v>
      </c>
      <c r="F60" s="37">
        <v>50</v>
      </c>
      <c r="G60" s="42">
        <v>8.16</v>
      </c>
      <c r="H60" s="41">
        <f t="shared" si="0"/>
        <v>8.16</v>
      </c>
      <c r="I60" s="56">
        <f t="shared" si="1"/>
        <v>408</v>
      </c>
      <c r="J60" s="57"/>
      <c r="K60" s="56">
        <f t="shared" si="2"/>
        <v>0</v>
      </c>
      <c r="L60" s="53"/>
    </row>
    <row r="61" ht="39.95" customHeight="1" spans="1:12">
      <c r="A61" s="38" t="s">
        <v>226</v>
      </c>
      <c r="B61" s="39" t="s">
        <v>227</v>
      </c>
      <c r="C61" s="40" t="s">
        <v>228</v>
      </c>
      <c r="D61" s="40" t="s">
        <v>229</v>
      </c>
      <c r="E61" s="36" t="s">
        <v>57</v>
      </c>
      <c r="F61" s="37">
        <v>0</v>
      </c>
      <c r="G61" s="42">
        <v>325.62</v>
      </c>
      <c r="H61" s="41">
        <f t="shared" si="0"/>
        <v>325.62</v>
      </c>
      <c r="I61" s="56">
        <f t="shared" si="1"/>
        <v>0</v>
      </c>
      <c r="J61" s="54">
        <f>ROUND(H61*报价汇总表3!$C$8,2)</f>
        <v>0</v>
      </c>
      <c r="K61" s="56"/>
      <c r="L61" s="53"/>
    </row>
    <row r="62" ht="39.95" customHeight="1" spans="1:12">
      <c r="A62" s="38" t="s">
        <v>230</v>
      </c>
      <c r="B62" s="39" t="s">
        <v>231</v>
      </c>
      <c r="C62" s="40" t="s">
        <v>232</v>
      </c>
      <c r="D62" s="40" t="s">
        <v>233</v>
      </c>
      <c r="E62" s="36" t="s">
        <v>57</v>
      </c>
      <c r="F62" s="37">
        <v>70</v>
      </c>
      <c r="G62" s="42">
        <v>63.27</v>
      </c>
      <c r="H62" s="41">
        <f t="shared" si="0"/>
        <v>63.27</v>
      </c>
      <c r="I62" s="56">
        <f t="shared" si="1"/>
        <v>4429</v>
      </c>
      <c r="J62" s="57"/>
      <c r="K62" s="56">
        <f t="shared" si="2"/>
        <v>0</v>
      </c>
      <c r="L62" s="53"/>
    </row>
    <row r="63" ht="39.95" customHeight="1" spans="1:12">
      <c r="A63" s="38" t="s">
        <v>234</v>
      </c>
      <c r="B63" s="39" t="s">
        <v>235</v>
      </c>
      <c r="C63" s="40" t="s">
        <v>236</v>
      </c>
      <c r="D63" s="40" t="s">
        <v>233</v>
      </c>
      <c r="E63" s="36" t="s">
        <v>57</v>
      </c>
      <c r="F63" s="37">
        <v>60</v>
      </c>
      <c r="G63" s="42">
        <v>76.6</v>
      </c>
      <c r="H63" s="41">
        <f t="shared" si="0"/>
        <v>76.6</v>
      </c>
      <c r="I63" s="56">
        <f t="shared" si="1"/>
        <v>4596</v>
      </c>
      <c r="J63" s="57"/>
      <c r="K63" s="56">
        <f t="shared" si="2"/>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ROUND(H64*报价汇总表3!$C$8,2)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ROUND(H65*报价汇总表3!$C$8,2)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ROUND(H66*报价汇总表3!$C$8,2)</f>
        <v>0</v>
      </c>
      <c r="K66" s="56"/>
      <c r="L66" s="53"/>
    </row>
    <row r="67" ht="30" customHeight="1" spans="1:12">
      <c r="A67" s="38" t="s">
        <v>248</v>
      </c>
      <c r="B67" s="39" t="s">
        <v>249</v>
      </c>
      <c r="C67" s="40" t="s">
        <v>250</v>
      </c>
      <c r="D67" s="40" t="s">
        <v>247</v>
      </c>
      <c r="E67" s="36" t="s">
        <v>57</v>
      </c>
      <c r="F67" s="37">
        <v>80</v>
      </c>
      <c r="G67" s="42">
        <v>61.86</v>
      </c>
      <c r="H67" s="41">
        <f t="shared" si="0"/>
        <v>61.86</v>
      </c>
      <c r="I67" s="56">
        <f t="shared" si="1"/>
        <v>4949</v>
      </c>
      <c r="J67" s="57"/>
      <c r="K67" s="56">
        <f t="shared" si="2"/>
        <v>0</v>
      </c>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ROUND(H68*报价汇总表3!$C$8,2)</f>
        <v>0</v>
      </c>
      <c r="K68" s="56"/>
      <c r="L68" s="53"/>
    </row>
    <row r="69" ht="30" customHeight="1" spans="1:12">
      <c r="A69" s="38" t="s">
        <v>254</v>
      </c>
      <c r="B69" s="39" t="s">
        <v>255</v>
      </c>
      <c r="C69" s="40" t="s">
        <v>256</v>
      </c>
      <c r="D69" s="40" t="s">
        <v>247</v>
      </c>
      <c r="E69" s="36" t="s">
        <v>57</v>
      </c>
      <c r="F69" s="37">
        <v>30</v>
      </c>
      <c r="G69" s="42">
        <v>34.33</v>
      </c>
      <c r="H69" s="41">
        <f t="shared" si="0"/>
        <v>34.33</v>
      </c>
      <c r="I69" s="56">
        <f t="shared" si="1"/>
        <v>1030</v>
      </c>
      <c r="J69" s="57"/>
      <c r="K69" s="56">
        <f t="shared" si="2"/>
        <v>0</v>
      </c>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ROUND(H70*报价汇总表3!$C$8,2)</f>
        <v>0</v>
      </c>
      <c r="K70" s="56"/>
      <c r="L70" s="53"/>
    </row>
    <row r="71" ht="20.1" customHeight="1" spans="1:12">
      <c r="A71" s="38" t="s">
        <v>260</v>
      </c>
      <c r="B71" s="39" t="s">
        <v>261</v>
      </c>
      <c r="C71" s="40" t="s">
        <v>262</v>
      </c>
      <c r="D71" s="40" t="s">
        <v>263</v>
      </c>
      <c r="E71" s="36" t="s">
        <v>57</v>
      </c>
      <c r="F71" s="37">
        <v>50</v>
      </c>
      <c r="G71" s="42">
        <v>158.98</v>
      </c>
      <c r="H71" s="41">
        <f t="shared" ref="H71:H134" si="3">ROUND(G71,2)</f>
        <v>158.98</v>
      </c>
      <c r="I71" s="56">
        <f t="shared" ref="I71:I134" si="4">ROUND(F71*H71,0)</f>
        <v>7949</v>
      </c>
      <c r="J71" s="57"/>
      <c r="K71" s="56">
        <f>ROUND(F71*J71,0)</f>
        <v>0</v>
      </c>
      <c r="L71" s="53"/>
    </row>
    <row r="72" ht="30" customHeight="1" spans="1:12">
      <c r="A72" s="38" t="s">
        <v>264</v>
      </c>
      <c r="B72" s="39" t="s">
        <v>265</v>
      </c>
      <c r="C72" s="40" t="s">
        <v>266</v>
      </c>
      <c r="D72" s="40" t="s">
        <v>263</v>
      </c>
      <c r="E72" s="36" t="s">
        <v>57</v>
      </c>
      <c r="F72" s="37">
        <v>60</v>
      </c>
      <c r="G72" s="42">
        <v>140.19</v>
      </c>
      <c r="H72" s="41">
        <f t="shared" si="3"/>
        <v>140.19</v>
      </c>
      <c r="I72" s="56">
        <f t="shared" si="4"/>
        <v>8411</v>
      </c>
      <c r="J72" s="57"/>
      <c r="K72" s="56">
        <f>ROUND(F72*J72,0)</f>
        <v>0</v>
      </c>
      <c r="L72" s="53"/>
    </row>
    <row r="73" ht="30" customHeight="1" spans="1:12">
      <c r="A73" s="38" t="s">
        <v>267</v>
      </c>
      <c r="B73" s="39" t="s">
        <v>268</v>
      </c>
      <c r="C73" s="40" t="s">
        <v>269</v>
      </c>
      <c r="D73" s="40" t="s">
        <v>270</v>
      </c>
      <c r="E73" s="36" t="s">
        <v>57</v>
      </c>
      <c r="F73" s="37"/>
      <c r="G73" s="42">
        <v>71</v>
      </c>
      <c r="H73" s="41">
        <f t="shared" si="3"/>
        <v>71</v>
      </c>
      <c r="I73" s="56">
        <f t="shared" si="4"/>
        <v>0</v>
      </c>
      <c r="J73" s="54">
        <f>ROUND(H73*报价汇总表3!$C$8,2)</f>
        <v>0</v>
      </c>
      <c r="K73" s="56"/>
      <c r="L73" s="53"/>
    </row>
    <row r="74" ht="20.1" customHeight="1" spans="1:12">
      <c r="A74" s="38" t="s">
        <v>271</v>
      </c>
      <c r="B74" s="39" t="s">
        <v>272</v>
      </c>
      <c r="C74" s="40" t="s">
        <v>273</v>
      </c>
      <c r="D74" s="40"/>
      <c r="E74" s="36" t="s">
        <v>33</v>
      </c>
      <c r="F74" s="37"/>
      <c r="G74" s="42">
        <v>0</v>
      </c>
      <c r="H74" s="41">
        <f t="shared" si="3"/>
        <v>0</v>
      </c>
      <c r="I74" s="56">
        <f t="shared" si="4"/>
        <v>0</v>
      </c>
      <c r="J74" s="54">
        <f>ROUND(H74*报价汇总表3!$C$8,2)</f>
        <v>0</v>
      </c>
      <c r="K74" s="56"/>
      <c r="L74" s="53"/>
    </row>
    <row r="75" ht="20.1" customHeight="1" spans="1:12">
      <c r="A75" s="38" t="s">
        <v>274</v>
      </c>
      <c r="B75" s="39" t="s">
        <v>275</v>
      </c>
      <c r="C75" s="40" t="s">
        <v>276</v>
      </c>
      <c r="D75" s="40"/>
      <c r="E75" s="36" t="s">
        <v>33</v>
      </c>
      <c r="F75" s="37"/>
      <c r="G75" s="42">
        <v>0</v>
      </c>
      <c r="H75" s="41">
        <f t="shared" si="3"/>
        <v>0</v>
      </c>
      <c r="I75" s="56">
        <f t="shared" si="4"/>
        <v>0</v>
      </c>
      <c r="J75" s="54">
        <f>ROUND(H75*报价汇总表3!$C$8,2)</f>
        <v>0</v>
      </c>
      <c r="K75" s="56"/>
      <c r="L75" s="53"/>
    </row>
    <row r="76" ht="39.95" customHeight="1" spans="1:12">
      <c r="A76" s="38" t="s">
        <v>45</v>
      </c>
      <c r="B76" s="39" t="s">
        <v>277</v>
      </c>
      <c r="C76" s="40" t="s">
        <v>278</v>
      </c>
      <c r="D76" s="40" t="s">
        <v>279</v>
      </c>
      <c r="E76" s="36" t="s">
        <v>57</v>
      </c>
      <c r="F76" s="37"/>
      <c r="G76" s="42">
        <v>123.29</v>
      </c>
      <c r="H76" s="41">
        <f t="shared" si="3"/>
        <v>123.29</v>
      </c>
      <c r="I76" s="56">
        <f t="shared" si="4"/>
        <v>0</v>
      </c>
      <c r="J76" s="54">
        <f>ROUND(H76*报价汇总表3!$C$8,2)</f>
        <v>0</v>
      </c>
      <c r="K76" s="56"/>
      <c r="L76" s="53"/>
    </row>
    <row r="77" ht="30" customHeight="1" spans="1:12">
      <c r="A77" s="38" t="s">
        <v>49</v>
      </c>
      <c r="B77" s="39" t="s">
        <v>280</v>
      </c>
      <c r="C77" s="40" t="s">
        <v>281</v>
      </c>
      <c r="D77" s="40" t="s">
        <v>282</v>
      </c>
      <c r="E77" s="36" t="s">
        <v>57</v>
      </c>
      <c r="F77" s="37"/>
      <c r="G77" s="42">
        <v>201.02</v>
      </c>
      <c r="H77" s="41">
        <f t="shared" si="3"/>
        <v>201.02</v>
      </c>
      <c r="I77" s="56">
        <f t="shared" si="4"/>
        <v>0</v>
      </c>
      <c r="J77" s="54">
        <f>ROUND(H77*报价汇总表3!$C$8,2)</f>
        <v>0</v>
      </c>
      <c r="K77" s="56"/>
      <c r="L77" s="53"/>
    </row>
    <row r="78" ht="30" customHeight="1" spans="1:12">
      <c r="A78" s="38" t="s">
        <v>190</v>
      </c>
      <c r="B78" s="39" t="s">
        <v>283</v>
      </c>
      <c r="C78" s="40" t="s">
        <v>284</v>
      </c>
      <c r="D78" s="40" t="s">
        <v>282</v>
      </c>
      <c r="E78" s="36" t="s">
        <v>57</v>
      </c>
      <c r="F78" s="37">
        <v>30</v>
      </c>
      <c r="G78" s="42">
        <v>155.85</v>
      </c>
      <c r="H78" s="41">
        <f t="shared" si="3"/>
        <v>155.85</v>
      </c>
      <c r="I78" s="56">
        <f t="shared" si="4"/>
        <v>4676</v>
      </c>
      <c r="J78" s="57"/>
      <c r="K78" s="56">
        <f>ROUND(F78*J78,0)</f>
        <v>0</v>
      </c>
      <c r="L78" s="53"/>
    </row>
    <row r="79" ht="39.95" customHeight="1" spans="1:12">
      <c r="A79" s="38" t="s">
        <v>285</v>
      </c>
      <c r="B79" s="39" t="s">
        <v>286</v>
      </c>
      <c r="C79" s="40" t="s">
        <v>287</v>
      </c>
      <c r="D79" s="40" t="s">
        <v>288</v>
      </c>
      <c r="E79" s="36" t="s">
        <v>57</v>
      </c>
      <c r="F79" s="37"/>
      <c r="G79" s="42">
        <v>75.83</v>
      </c>
      <c r="H79" s="41">
        <f t="shared" si="3"/>
        <v>75.83</v>
      </c>
      <c r="I79" s="56">
        <f t="shared" si="4"/>
        <v>0</v>
      </c>
      <c r="J79" s="54">
        <f>ROUND(H79*报价汇总表3!$C$8,2)</f>
        <v>0</v>
      </c>
      <c r="K79" s="56"/>
      <c r="L79" s="53"/>
    </row>
    <row r="80" ht="60" customHeight="1" spans="1:12">
      <c r="A80" s="38" t="s">
        <v>289</v>
      </c>
      <c r="B80" s="39" t="s">
        <v>290</v>
      </c>
      <c r="C80" s="40" t="s">
        <v>291</v>
      </c>
      <c r="D80" s="40" t="s">
        <v>292</v>
      </c>
      <c r="E80" s="36" t="s">
        <v>41</v>
      </c>
      <c r="F80" s="37"/>
      <c r="G80" s="42">
        <v>11.07</v>
      </c>
      <c r="H80" s="41">
        <f t="shared" si="3"/>
        <v>11.07</v>
      </c>
      <c r="I80" s="56">
        <f t="shared" si="4"/>
        <v>0</v>
      </c>
      <c r="J80" s="54">
        <f>ROUND(H80*报价汇总表3!$C$8,2)</f>
        <v>0</v>
      </c>
      <c r="K80" s="56"/>
      <c r="L80" s="53"/>
    </row>
    <row r="81" ht="20.1" customHeight="1" spans="1:12">
      <c r="A81" s="38" t="s">
        <v>293</v>
      </c>
      <c r="B81" s="39" t="s">
        <v>294</v>
      </c>
      <c r="C81" s="40" t="s">
        <v>295</v>
      </c>
      <c r="D81" s="40"/>
      <c r="E81" s="36" t="s">
        <v>33</v>
      </c>
      <c r="F81" s="37"/>
      <c r="G81" s="42">
        <v>0</v>
      </c>
      <c r="H81" s="41">
        <f t="shared" si="3"/>
        <v>0</v>
      </c>
      <c r="I81" s="56">
        <f t="shared" si="4"/>
        <v>0</v>
      </c>
      <c r="J81" s="54">
        <f>ROUND(H81*报价汇总表3!$C$8,2)</f>
        <v>0</v>
      </c>
      <c r="K81" s="56"/>
      <c r="L81" s="53"/>
    </row>
    <row r="82" ht="30" customHeight="1" spans="1:12">
      <c r="A82" s="38" t="s">
        <v>45</v>
      </c>
      <c r="B82" s="39" t="s">
        <v>296</v>
      </c>
      <c r="C82" s="40" t="s">
        <v>297</v>
      </c>
      <c r="D82" s="40" t="s">
        <v>298</v>
      </c>
      <c r="E82" s="36" t="s">
        <v>299</v>
      </c>
      <c r="F82" s="37"/>
      <c r="G82" s="42">
        <v>470.6</v>
      </c>
      <c r="H82" s="41">
        <f t="shared" si="3"/>
        <v>470.6</v>
      </c>
      <c r="I82" s="56">
        <f t="shared" si="4"/>
        <v>0</v>
      </c>
      <c r="J82" s="54">
        <f>ROUND(H82*报价汇总表3!$C$8,2)</f>
        <v>0</v>
      </c>
      <c r="K82" s="56"/>
      <c r="L82" s="53"/>
    </row>
    <row r="83" ht="50.1" customHeight="1" spans="1:12">
      <c r="A83" s="38" t="s">
        <v>49</v>
      </c>
      <c r="B83" s="39" t="s">
        <v>300</v>
      </c>
      <c r="C83" s="40" t="s">
        <v>301</v>
      </c>
      <c r="D83" s="40" t="s">
        <v>298</v>
      </c>
      <c r="E83" s="36" t="s">
        <v>299</v>
      </c>
      <c r="F83" s="37"/>
      <c r="G83" s="42">
        <v>699.78</v>
      </c>
      <c r="H83" s="41">
        <f t="shared" si="3"/>
        <v>699.78</v>
      </c>
      <c r="I83" s="56">
        <f t="shared" si="4"/>
        <v>0</v>
      </c>
      <c r="J83" s="54">
        <f>ROUND(H83*报价汇总表3!$C$8,2)</f>
        <v>0</v>
      </c>
      <c r="K83" s="56"/>
      <c r="L83" s="53"/>
    </row>
    <row r="84" ht="20.1" customHeight="1" spans="1:12">
      <c r="A84" s="38" t="s">
        <v>190</v>
      </c>
      <c r="B84" s="39" t="s">
        <v>302</v>
      </c>
      <c r="C84" s="40" t="s">
        <v>303</v>
      </c>
      <c r="D84" s="40"/>
      <c r="E84" s="36" t="s">
        <v>57</v>
      </c>
      <c r="F84" s="37"/>
      <c r="G84" s="42">
        <v>1443.9</v>
      </c>
      <c r="H84" s="41">
        <f t="shared" si="3"/>
        <v>1443.9</v>
      </c>
      <c r="I84" s="56">
        <f t="shared" si="4"/>
        <v>0</v>
      </c>
      <c r="J84" s="54">
        <f>ROUND(H84*报价汇总表3!$C$8,2)</f>
        <v>0</v>
      </c>
      <c r="K84" s="56"/>
      <c r="L84" s="53"/>
    </row>
    <row r="85" ht="30" customHeight="1" spans="1:12">
      <c r="A85" s="38" t="s">
        <v>304</v>
      </c>
      <c r="B85" s="39" t="s">
        <v>305</v>
      </c>
      <c r="C85" s="40" t="s">
        <v>306</v>
      </c>
      <c r="D85" s="40" t="s">
        <v>298</v>
      </c>
      <c r="E85" s="36" t="s">
        <v>299</v>
      </c>
      <c r="F85" s="37"/>
      <c r="G85" s="42">
        <v>400.8</v>
      </c>
      <c r="H85" s="41">
        <f t="shared" si="3"/>
        <v>400.8</v>
      </c>
      <c r="I85" s="56">
        <f t="shared" si="4"/>
        <v>0</v>
      </c>
      <c r="J85" s="54">
        <f>ROUND(H85*报价汇总表3!$C$8,2)</f>
        <v>0</v>
      </c>
      <c r="K85" s="56"/>
      <c r="L85" s="53"/>
    </row>
    <row r="86" ht="30" customHeight="1" spans="1:12">
      <c r="A86" s="38" t="s">
        <v>307</v>
      </c>
      <c r="B86" s="39" t="s">
        <v>308</v>
      </c>
      <c r="C86" s="40" t="s">
        <v>309</v>
      </c>
      <c r="D86" s="40" t="s">
        <v>298</v>
      </c>
      <c r="E86" s="36" t="s">
        <v>299</v>
      </c>
      <c r="F86" s="37"/>
      <c r="G86" s="42">
        <v>433.3</v>
      </c>
      <c r="H86" s="41">
        <f t="shared" si="3"/>
        <v>433.3</v>
      </c>
      <c r="I86" s="56">
        <f t="shared" si="4"/>
        <v>0</v>
      </c>
      <c r="J86" s="54">
        <f>ROUND(H86*报价汇总表3!$C$8,2)</f>
        <v>0</v>
      </c>
      <c r="K86" s="56"/>
      <c r="L86" s="53"/>
    </row>
    <row r="87" ht="30" customHeight="1" spans="1:12">
      <c r="A87" s="38" t="s">
        <v>310</v>
      </c>
      <c r="B87" s="39" t="s">
        <v>311</v>
      </c>
      <c r="C87" s="40" t="s">
        <v>312</v>
      </c>
      <c r="D87" s="40" t="s">
        <v>298</v>
      </c>
      <c r="E87" s="36" t="s">
        <v>299</v>
      </c>
      <c r="F87" s="37"/>
      <c r="G87" s="42">
        <v>466.9</v>
      </c>
      <c r="H87" s="41">
        <f t="shared" si="3"/>
        <v>466.9</v>
      </c>
      <c r="I87" s="56">
        <f t="shared" si="4"/>
        <v>0</v>
      </c>
      <c r="J87" s="54">
        <f>ROUND(H87*报价汇总表3!$C$8,2)</f>
        <v>0</v>
      </c>
      <c r="K87" s="56"/>
      <c r="L87" s="53"/>
    </row>
    <row r="88" ht="20.1" customHeight="1" spans="1:12">
      <c r="A88" s="38" t="s">
        <v>313</v>
      </c>
      <c r="B88" s="39" t="s">
        <v>305</v>
      </c>
      <c r="C88" s="40" t="s">
        <v>314</v>
      </c>
      <c r="D88" s="40"/>
      <c r="E88" s="36" t="s">
        <v>33</v>
      </c>
      <c r="F88" s="37"/>
      <c r="G88" s="42">
        <v>0</v>
      </c>
      <c r="H88" s="41">
        <f t="shared" si="3"/>
        <v>0</v>
      </c>
      <c r="I88" s="56">
        <f t="shared" si="4"/>
        <v>0</v>
      </c>
      <c r="J88" s="54">
        <f>ROUND(H88*报价汇总表3!$C$8,2)</f>
        <v>0</v>
      </c>
      <c r="K88" s="56"/>
      <c r="L88" s="53"/>
    </row>
    <row r="89" ht="20.1" customHeight="1" spans="1:12">
      <c r="A89" s="38" t="s">
        <v>45</v>
      </c>
      <c r="B89" s="39" t="s">
        <v>315</v>
      </c>
      <c r="C89" s="40" t="s">
        <v>316</v>
      </c>
      <c r="D89" s="40"/>
      <c r="E89" s="36" t="s">
        <v>33</v>
      </c>
      <c r="F89" s="37"/>
      <c r="G89" s="42">
        <v>0</v>
      </c>
      <c r="H89" s="41">
        <f t="shared" si="3"/>
        <v>0</v>
      </c>
      <c r="I89" s="56">
        <f t="shared" si="4"/>
        <v>0</v>
      </c>
      <c r="J89" s="54">
        <f>ROUND(H89*报价汇总表3!$C$8,2)</f>
        <v>0</v>
      </c>
      <c r="K89" s="56"/>
      <c r="L89" s="53"/>
    </row>
    <row r="90" ht="50.1" customHeight="1" spans="1:12">
      <c r="A90" s="38" t="s">
        <v>61</v>
      </c>
      <c r="B90" s="39" t="s">
        <v>317</v>
      </c>
      <c r="C90" s="40" t="s">
        <v>318</v>
      </c>
      <c r="D90" s="40" t="s">
        <v>319</v>
      </c>
      <c r="E90" s="36" t="s">
        <v>299</v>
      </c>
      <c r="F90" s="37"/>
      <c r="G90" s="42">
        <v>480.62</v>
      </c>
      <c r="H90" s="41">
        <f t="shared" si="3"/>
        <v>480.62</v>
      </c>
      <c r="I90" s="56">
        <f t="shared" si="4"/>
        <v>0</v>
      </c>
      <c r="J90" s="54">
        <f>ROUND(H90*报价汇总表3!$C$8,2)</f>
        <v>0</v>
      </c>
      <c r="K90" s="56"/>
      <c r="L90" s="53"/>
    </row>
    <row r="91" ht="50.1" customHeight="1" spans="1:12">
      <c r="A91" s="38" t="s">
        <v>66</v>
      </c>
      <c r="B91" s="39" t="s">
        <v>320</v>
      </c>
      <c r="C91" s="40" t="s">
        <v>321</v>
      </c>
      <c r="D91" s="40" t="s">
        <v>322</v>
      </c>
      <c r="E91" s="36" t="s">
        <v>299</v>
      </c>
      <c r="F91" s="37"/>
      <c r="G91" s="42">
        <v>495.34</v>
      </c>
      <c r="H91" s="41">
        <f t="shared" si="3"/>
        <v>495.34</v>
      </c>
      <c r="I91" s="56">
        <f t="shared" si="4"/>
        <v>0</v>
      </c>
      <c r="J91" s="54">
        <f>ROUND(H91*报价汇总表3!$C$8,2)</f>
        <v>0</v>
      </c>
      <c r="K91" s="56"/>
      <c r="L91" s="53"/>
    </row>
    <row r="92" ht="39.95" customHeight="1" spans="1:12">
      <c r="A92" s="38" t="s">
        <v>323</v>
      </c>
      <c r="B92" s="39" t="s">
        <v>324</v>
      </c>
      <c r="C92" s="40" t="s">
        <v>325</v>
      </c>
      <c r="D92" s="40" t="s">
        <v>326</v>
      </c>
      <c r="E92" s="36" t="s">
        <v>57</v>
      </c>
      <c r="F92" s="37"/>
      <c r="G92" s="42">
        <v>433.5</v>
      </c>
      <c r="H92" s="41">
        <f t="shared" si="3"/>
        <v>433.5</v>
      </c>
      <c r="I92" s="56">
        <f t="shared" si="4"/>
        <v>0</v>
      </c>
      <c r="J92" s="54">
        <f>ROUND(H92*报价汇总表3!$C$8,2)</f>
        <v>0</v>
      </c>
      <c r="K92" s="56"/>
      <c r="L92" s="53"/>
    </row>
    <row r="93" ht="39.95" customHeight="1" spans="1:12">
      <c r="A93" s="38" t="s">
        <v>327</v>
      </c>
      <c r="B93" s="39" t="s">
        <v>328</v>
      </c>
      <c r="C93" s="40" t="s">
        <v>329</v>
      </c>
      <c r="D93" s="40" t="s">
        <v>326</v>
      </c>
      <c r="E93" s="36" t="s">
        <v>57</v>
      </c>
      <c r="F93" s="37"/>
      <c r="G93" s="42">
        <v>405.57</v>
      </c>
      <c r="H93" s="41">
        <f t="shared" si="3"/>
        <v>405.57</v>
      </c>
      <c r="I93" s="56">
        <f t="shared" si="4"/>
        <v>0</v>
      </c>
      <c r="J93" s="54">
        <f>ROUND(H93*报价汇总表3!$C$8,2)</f>
        <v>0</v>
      </c>
      <c r="K93" s="56"/>
      <c r="L93" s="53"/>
    </row>
    <row r="94" ht="60" customHeight="1" spans="1:12">
      <c r="A94" s="38" t="s">
        <v>49</v>
      </c>
      <c r="B94" s="39" t="s">
        <v>330</v>
      </c>
      <c r="C94" s="40" t="s">
        <v>331</v>
      </c>
      <c r="D94" s="40" t="s">
        <v>332</v>
      </c>
      <c r="E94" s="36" t="s">
        <v>41</v>
      </c>
      <c r="F94" s="37"/>
      <c r="G94" s="42">
        <v>7.5</v>
      </c>
      <c r="H94" s="41">
        <f t="shared" si="3"/>
        <v>7.5</v>
      </c>
      <c r="I94" s="56">
        <f t="shared" si="4"/>
        <v>0</v>
      </c>
      <c r="J94" s="54">
        <f>ROUND(H94*报价汇总表3!$C$8,2)</f>
        <v>0</v>
      </c>
      <c r="K94" s="56"/>
      <c r="L94" s="53"/>
    </row>
    <row r="95" ht="60" customHeight="1" spans="1:12">
      <c r="A95" s="38" t="s">
        <v>190</v>
      </c>
      <c r="B95" s="39" t="s">
        <v>333</v>
      </c>
      <c r="C95" s="40" t="s">
        <v>334</v>
      </c>
      <c r="D95" s="40" t="s">
        <v>332</v>
      </c>
      <c r="E95" s="36" t="s">
        <v>41</v>
      </c>
      <c r="F95" s="37"/>
      <c r="G95" s="42">
        <v>11.42</v>
      </c>
      <c r="H95" s="41">
        <f t="shared" si="3"/>
        <v>11.42</v>
      </c>
      <c r="I95" s="56">
        <f t="shared" si="4"/>
        <v>0</v>
      </c>
      <c r="J95" s="54">
        <f>ROUND(H95*报价汇总表3!$C$8,2)</f>
        <v>0</v>
      </c>
      <c r="K95" s="56"/>
      <c r="L95" s="53"/>
    </row>
    <row r="96" ht="60" customHeight="1" spans="1:12">
      <c r="A96" s="38" t="s">
        <v>285</v>
      </c>
      <c r="B96" s="39" t="s">
        <v>335</v>
      </c>
      <c r="C96" s="40" t="s">
        <v>336</v>
      </c>
      <c r="D96" s="40" t="s">
        <v>332</v>
      </c>
      <c r="E96" s="36" t="s">
        <v>41</v>
      </c>
      <c r="F96" s="37"/>
      <c r="G96" s="42">
        <v>28.6</v>
      </c>
      <c r="H96" s="41">
        <f t="shared" si="3"/>
        <v>28.6</v>
      </c>
      <c r="I96" s="56">
        <f t="shared" si="4"/>
        <v>0</v>
      </c>
      <c r="J96" s="54">
        <f>ROUND(H96*报价汇总表3!$C$8,2)</f>
        <v>0</v>
      </c>
      <c r="K96" s="56"/>
      <c r="L96" s="53"/>
    </row>
    <row r="97" ht="39.95" customHeight="1" spans="1:12">
      <c r="A97" s="38" t="s">
        <v>337</v>
      </c>
      <c r="B97" s="39" t="s">
        <v>308</v>
      </c>
      <c r="C97" s="40" t="s">
        <v>338</v>
      </c>
      <c r="D97" s="40" t="s">
        <v>339</v>
      </c>
      <c r="E97" s="36" t="s">
        <v>88</v>
      </c>
      <c r="F97" s="37"/>
      <c r="G97" s="42">
        <v>60.7287982424</v>
      </c>
      <c r="H97" s="41">
        <f t="shared" si="3"/>
        <v>60.73</v>
      </c>
      <c r="I97" s="56">
        <f t="shared" si="4"/>
        <v>0</v>
      </c>
      <c r="J97" s="54">
        <f>ROUND(H97*报价汇总表3!$C$8,2)</f>
        <v>0</v>
      </c>
      <c r="K97" s="56"/>
      <c r="L97" s="53" t="s">
        <v>340</v>
      </c>
    </row>
    <row r="98" ht="39.95" customHeight="1" spans="1:12">
      <c r="A98" s="38" t="s">
        <v>341</v>
      </c>
      <c r="B98" s="39" t="s">
        <v>311</v>
      </c>
      <c r="C98" s="40" t="s">
        <v>342</v>
      </c>
      <c r="D98" s="40" t="s">
        <v>339</v>
      </c>
      <c r="E98" s="36" t="s">
        <v>88</v>
      </c>
      <c r="F98" s="37"/>
      <c r="G98" s="42">
        <v>60.728490848</v>
      </c>
      <c r="H98" s="41">
        <f t="shared" si="3"/>
        <v>60.73</v>
      </c>
      <c r="I98" s="56">
        <f t="shared" si="4"/>
        <v>0</v>
      </c>
      <c r="J98" s="54">
        <f>ROUND(H98*报价汇总表3!$C$8,2)</f>
        <v>0</v>
      </c>
      <c r="K98" s="56"/>
      <c r="L98" s="53" t="s">
        <v>340</v>
      </c>
    </row>
    <row r="99" ht="39.95" customHeight="1" spans="1:12">
      <c r="A99" s="38" t="s">
        <v>343</v>
      </c>
      <c r="B99" s="39" t="s">
        <v>344</v>
      </c>
      <c r="C99" s="40" t="s">
        <v>345</v>
      </c>
      <c r="D99" s="40" t="s">
        <v>339</v>
      </c>
      <c r="E99" s="36" t="s">
        <v>88</v>
      </c>
      <c r="F99" s="37"/>
      <c r="G99" s="42">
        <v>60.728536796</v>
      </c>
      <c r="H99" s="41">
        <f t="shared" si="3"/>
        <v>60.73</v>
      </c>
      <c r="I99" s="56">
        <f t="shared" si="4"/>
        <v>0</v>
      </c>
      <c r="J99" s="54">
        <f>ROUND(H99*报价汇总表3!$C$8,2)</f>
        <v>0</v>
      </c>
      <c r="K99" s="56"/>
      <c r="L99" s="53" t="s">
        <v>340</v>
      </c>
    </row>
    <row r="100" ht="39.95" customHeight="1" spans="1:12">
      <c r="A100" s="38" t="s">
        <v>346</v>
      </c>
      <c r="B100" s="39" t="s">
        <v>347</v>
      </c>
      <c r="C100" s="40" t="s">
        <v>348</v>
      </c>
      <c r="D100" s="40" t="s">
        <v>339</v>
      </c>
      <c r="E100" s="36" t="s">
        <v>88</v>
      </c>
      <c r="F100" s="37"/>
      <c r="G100" s="42">
        <v>60.728570624</v>
      </c>
      <c r="H100" s="41">
        <f t="shared" si="3"/>
        <v>60.73</v>
      </c>
      <c r="I100" s="56">
        <f t="shared" si="4"/>
        <v>0</v>
      </c>
      <c r="J100" s="54">
        <f>ROUND(H100*报价汇总表3!$C$8,2)</f>
        <v>0</v>
      </c>
      <c r="K100" s="56"/>
      <c r="L100" s="53" t="s">
        <v>340</v>
      </c>
    </row>
    <row r="101" ht="20.1" customHeight="1" spans="1:12">
      <c r="A101" s="38" t="s">
        <v>349</v>
      </c>
      <c r="B101" s="39" t="s">
        <v>350</v>
      </c>
      <c r="C101" s="40" t="s">
        <v>351</v>
      </c>
      <c r="D101" s="40"/>
      <c r="E101" s="36" t="s">
        <v>33</v>
      </c>
      <c r="F101" s="37"/>
      <c r="G101" s="42">
        <v>0</v>
      </c>
      <c r="H101" s="41">
        <f t="shared" si="3"/>
        <v>0</v>
      </c>
      <c r="I101" s="56">
        <f t="shared" si="4"/>
        <v>0</v>
      </c>
      <c r="J101" s="54">
        <f>ROUND(H101*报价汇总表3!$C$8,2)</f>
        <v>0</v>
      </c>
      <c r="K101" s="56"/>
      <c r="L101" s="53"/>
    </row>
    <row r="102" ht="20.1" customHeight="1" spans="1:12">
      <c r="A102" s="38" t="s">
        <v>352</v>
      </c>
      <c r="B102" s="39" t="s">
        <v>353</v>
      </c>
      <c r="C102" s="40" t="s">
        <v>354</v>
      </c>
      <c r="D102" s="40"/>
      <c r="E102" s="36" t="s">
        <v>33</v>
      </c>
      <c r="F102" s="37"/>
      <c r="G102" s="42">
        <v>0</v>
      </c>
      <c r="H102" s="41">
        <f t="shared" si="3"/>
        <v>0</v>
      </c>
      <c r="I102" s="56">
        <f t="shared" si="4"/>
        <v>0</v>
      </c>
      <c r="J102" s="54">
        <f>ROUND(H102*报价汇总表3!$C$8,2)</f>
        <v>0</v>
      </c>
      <c r="K102" s="56"/>
      <c r="L102" s="53"/>
    </row>
    <row r="103" ht="20.1" customHeight="1" spans="1:12">
      <c r="A103" s="38" t="s">
        <v>45</v>
      </c>
      <c r="B103" s="39" t="s">
        <v>355</v>
      </c>
      <c r="C103" s="40" t="s">
        <v>356</v>
      </c>
      <c r="D103" s="40" t="s">
        <v>357</v>
      </c>
      <c r="E103" s="36" t="s">
        <v>57</v>
      </c>
      <c r="F103" s="37"/>
      <c r="G103" s="42">
        <v>22.02</v>
      </c>
      <c r="H103" s="41">
        <f t="shared" si="3"/>
        <v>22.02</v>
      </c>
      <c r="I103" s="56">
        <f t="shared" si="4"/>
        <v>0</v>
      </c>
      <c r="J103" s="54">
        <f>ROUND(H103*报价汇总表3!$C$8,2)</f>
        <v>0</v>
      </c>
      <c r="K103" s="56"/>
      <c r="L103" s="53"/>
    </row>
    <row r="104" ht="30" customHeight="1" spans="1:12">
      <c r="A104" s="38" t="s">
        <v>49</v>
      </c>
      <c r="B104" s="39" t="s">
        <v>358</v>
      </c>
      <c r="C104" s="40" t="s">
        <v>359</v>
      </c>
      <c r="D104" s="40"/>
      <c r="E104" s="36" t="s">
        <v>33</v>
      </c>
      <c r="F104" s="37"/>
      <c r="G104" s="42">
        <v>0</v>
      </c>
      <c r="H104" s="41">
        <f t="shared" si="3"/>
        <v>0</v>
      </c>
      <c r="I104" s="56">
        <f t="shared" si="4"/>
        <v>0</v>
      </c>
      <c r="J104" s="54">
        <f>ROUND(H104*报价汇总表3!$C$8,2)</f>
        <v>0</v>
      </c>
      <c r="K104" s="56"/>
      <c r="L104" s="53"/>
    </row>
    <row r="105" ht="69.95" customHeight="1" spans="1:12">
      <c r="A105" s="38" t="s">
        <v>61</v>
      </c>
      <c r="B105" s="39" t="s">
        <v>360</v>
      </c>
      <c r="C105" s="40" t="s">
        <v>361</v>
      </c>
      <c r="D105" s="40" t="s">
        <v>362</v>
      </c>
      <c r="E105" s="36" t="s">
        <v>57</v>
      </c>
      <c r="F105" s="37">
        <v>800</v>
      </c>
      <c r="G105" s="42">
        <v>373.96</v>
      </c>
      <c r="H105" s="41">
        <f t="shared" si="3"/>
        <v>373.96</v>
      </c>
      <c r="I105" s="56">
        <f t="shared" si="4"/>
        <v>299168</v>
      </c>
      <c r="J105" s="57"/>
      <c r="K105" s="56">
        <f>ROUND(F105*J105,0)</f>
        <v>0</v>
      </c>
      <c r="L105" s="53"/>
    </row>
    <row r="106" ht="69.95" customHeight="1" spans="1:12">
      <c r="A106" s="38" t="s">
        <v>66</v>
      </c>
      <c r="B106" s="39" t="s">
        <v>363</v>
      </c>
      <c r="C106" s="40" t="s">
        <v>364</v>
      </c>
      <c r="D106" s="40" t="s">
        <v>362</v>
      </c>
      <c r="E106" s="36" t="s">
        <v>57</v>
      </c>
      <c r="F106" s="37"/>
      <c r="G106" s="42">
        <v>379.43</v>
      </c>
      <c r="H106" s="41">
        <f t="shared" si="3"/>
        <v>379.43</v>
      </c>
      <c r="I106" s="56">
        <f t="shared" si="4"/>
        <v>0</v>
      </c>
      <c r="J106" s="54">
        <f>ROUND(H106*报价汇总表3!$C$8,2)</f>
        <v>0</v>
      </c>
      <c r="K106" s="56"/>
      <c r="L106" s="53"/>
    </row>
    <row r="107" ht="20.1" customHeight="1" spans="1:12">
      <c r="A107" s="38" t="s">
        <v>190</v>
      </c>
      <c r="B107" s="39" t="s">
        <v>365</v>
      </c>
      <c r="C107" s="40" t="s">
        <v>366</v>
      </c>
      <c r="D107" s="40"/>
      <c r="E107" s="36" t="s">
        <v>33</v>
      </c>
      <c r="F107" s="37"/>
      <c r="G107" s="42">
        <v>0</v>
      </c>
      <c r="H107" s="41">
        <f t="shared" si="3"/>
        <v>0</v>
      </c>
      <c r="I107" s="56">
        <f t="shared" si="4"/>
        <v>0</v>
      </c>
      <c r="J107" s="54">
        <f>ROUND(H107*报价汇总表3!$C$8,2)</f>
        <v>0</v>
      </c>
      <c r="K107" s="56"/>
      <c r="L107" s="53"/>
    </row>
    <row r="108" ht="50.1" customHeight="1" spans="1:12">
      <c r="A108" s="38" t="s">
        <v>61</v>
      </c>
      <c r="B108" s="39" t="s">
        <v>367</v>
      </c>
      <c r="C108" s="40" t="s">
        <v>368</v>
      </c>
      <c r="D108" s="40" t="s">
        <v>369</v>
      </c>
      <c r="E108" s="36" t="s">
        <v>57</v>
      </c>
      <c r="F108" s="37">
        <v>150</v>
      </c>
      <c r="G108" s="42">
        <v>222.326801483</v>
      </c>
      <c r="H108" s="41">
        <f t="shared" si="3"/>
        <v>222.33</v>
      </c>
      <c r="I108" s="56">
        <f t="shared" si="4"/>
        <v>33350</v>
      </c>
      <c r="J108" s="57"/>
      <c r="K108" s="56">
        <f>ROUND(F108*J108,0)</f>
        <v>0</v>
      </c>
      <c r="L108" s="53" t="s">
        <v>117</v>
      </c>
    </row>
    <row r="109" ht="50.1" customHeight="1" spans="1:12">
      <c r="A109" s="38" t="s">
        <v>66</v>
      </c>
      <c r="B109" s="39" t="s">
        <v>370</v>
      </c>
      <c r="C109" s="40" t="s">
        <v>371</v>
      </c>
      <c r="D109" s="40" t="s">
        <v>369</v>
      </c>
      <c r="E109" s="36" t="s">
        <v>57</v>
      </c>
      <c r="F109" s="37">
        <v>150</v>
      </c>
      <c r="G109" s="42">
        <v>222.3252442422</v>
      </c>
      <c r="H109" s="41">
        <f t="shared" si="3"/>
        <v>222.33</v>
      </c>
      <c r="I109" s="56">
        <f t="shared" si="4"/>
        <v>33350</v>
      </c>
      <c r="J109" s="57"/>
      <c r="K109" s="56">
        <f>ROUND(F109*J109,0)</f>
        <v>0</v>
      </c>
      <c r="L109" s="53" t="s">
        <v>113</v>
      </c>
    </row>
    <row r="110" ht="50.1" customHeight="1" spans="1:12">
      <c r="A110" s="38" t="s">
        <v>372</v>
      </c>
      <c r="B110" s="39" t="s">
        <v>373</v>
      </c>
      <c r="C110" s="40" t="s">
        <v>374</v>
      </c>
      <c r="D110" s="40" t="s">
        <v>369</v>
      </c>
      <c r="E110" s="36" t="s">
        <v>57</v>
      </c>
      <c r="F110" s="37"/>
      <c r="G110" s="42">
        <v>222.325633436</v>
      </c>
      <c r="H110" s="41">
        <f t="shared" si="3"/>
        <v>222.33</v>
      </c>
      <c r="I110" s="56">
        <f t="shared" si="4"/>
        <v>0</v>
      </c>
      <c r="J110" s="54">
        <f>ROUND(H110*报价汇总表3!$C$8,2)</f>
        <v>0</v>
      </c>
      <c r="K110" s="56"/>
      <c r="L110" s="53" t="s">
        <v>375</v>
      </c>
    </row>
    <row r="111" ht="30" customHeight="1" spans="1:12">
      <c r="A111" s="38" t="s">
        <v>376</v>
      </c>
      <c r="B111" s="39" t="s">
        <v>377</v>
      </c>
      <c r="C111" s="40" t="s">
        <v>378</v>
      </c>
      <c r="D111" s="40" t="s">
        <v>379</v>
      </c>
      <c r="E111" s="36" t="s">
        <v>168</v>
      </c>
      <c r="F111" s="37"/>
      <c r="G111" s="42">
        <v>0.86129161</v>
      </c>
      <c r="H111" s="41">
        <f t="shared" si="3"/>
        <v>0.86</v>
      </c>
      <c r="I111" s="56">
        <f t="shared" si="4"/>
        <v>0</v>
      </c>
      <c r="J111" s="54">
        <f>ROUND(H111*报价汇总表3!$C$8,2)</f>
        <v>0</v>
      </c>
      <c r="K111" s="56"/>
      <c r="L111" s="53" t="s">
        <v>380</v>
      </c>
    </row>
    <row r="112" ht="50.1" customHeight="1" spans="1:12">
      <c r="A112" s="38" t="s">
        <v>381</v>
      </c>
      <c r="B112" s="39" t="s">
        <v>382</v>
      </c>
      <c r="C112" s="40" t="s">
        <v>383</v>
      </c>
      <c r="D112" s="40" t="s">
        <v>369</v>
      </c>
      <c r="E112" s="36" t="s">
        <v>57</v>
      </c>
      <c r="F112" s="37"/>
      <c r="G112" s="42">
        <v>222.3257772783</v>
      </c>
      <c r="H112" s="41">
        <f t="shared" si="3"/>
        <v>222.33</v>
      </c>
      <c r="I112" s="56">
        <f t="shared" si="4"/>
        <v>0</v>
      </c>
      <c r="J112" s="54">
        <f>ROUND(H112*报价汇总表3!$C$8,2)</f>
        <v>0</v>
      </c>
      <c r="K112" s="56"/>
      <c r="L112" s="53" t="s">
        <v>384</v>
      </c>
    </row>
    <row r="113" ht="30" customHeight="1" spans="1:12">
      <c r="A113" s="38" t="s">
        <v>285</v>
      </c>
      <c r="B113" s="39" t="s">
        <v>385</v>
      </c>
      <c r="C113" s="40" t="s">
        <v>386</v>
      </c>
      <c r="D113" s="40"/>
      <c r="E113" s="36" t="s">
        <v>33</v>
      </c>
      <c r="F113" s="37"/>
      <c r="G113" s="42">
        <v>0</v>
      </c>
      <c r="H113" s="41">
        <f t="shared" si="3"/>
        <v>0</v>
      </c>
      <c r="I113" s="56">
        <f t="shared" si="4"/>
        <v>0</v>
      </c>
      <c r="J113" s="54">
        <f>ROUND(H113*报价汇总表3!$C$8,2)</f>
        <v>0</v>
      </c>
      <c r="K113" s="56"/>
      <c r="L113" s="53"/>
    </row>
    <row r="114" ht="80.1" customHeight="1" spans="1:12">
      <c r="A114" s="38" t="s">
        <v>61</v>
      </c>
      <c r="B114" s="39" t="s">
        <v>387</v>
      </c>
      <c r="C114" s="40" t="s">
        <v>388</v>
      </c>
      <c r="D114" s="40" t="s">
        <v>389</v>
      </c>
      <c r="E114" s="36" t="s">
        <v>57</v>
      </c>
      <c r="F114" s="37">
        <v>40</v>
      </c>
      <c r="G114" s="42">
        <v>273.805083328</v>
      </c>
      <c r="H114" s="41">
        <f t="shared" si="3"/>
        <v>273.81</v>
      </c>
      <c r="I114" s="56">
        <f t="shared" si="4"/>
        <v>10952</v>
      </c>
      <c r="J114" s="57"/>
      <c r="K114" s="56">
        <f>ROUND(F114*J114,0)</f>
        <v>0</v>
      </c>
      <c r="L114" s="53" t="s">
        <v>117</v>
      </c>
    </row>
    <row r="115" ht="20.1" customHeight="1" spans="1:12">
      <c r="A115" s="38" t="s">
        <v>289</v>
      </c>
      <c r="B115" s="39" t="s">
        <v>390</v>
      </c>
      <c r="C115" s="40" t="s">
        <v>391</v>
      </c>
      <c r="D115" s="40"/>
      <c r="E115" s="36" t="s">
        <v>33</v>
      </c>
      <c r="F115" s="37"/>
      <c r="G115" s="42">
        <v>0</v>
      </c>
      <c r="H115" s="41">
        <f t="shared" si="3"/>
        <v>0</v>
      </c>
      <c r="I115" s="56">
        <f t="shared" si="4"/>
        <v>0</v>
      </c>
      <c r="J115" s="54">
        <f>ROUND(H115*报价汇总表3!$C$8,2)</f>
        <v>0</v>
      </c>
      <c r="K115" s="56"/>
      <c r="L115" s="53"/>
    </row>
    <row r="116" ht="39.95" customHeight="1" spans="1:12">
      <c r="A116" s="38" t="s">
        <v>61</v>
      </c>
      <c r="B116" s="39" t="s">
        <v>392</v>
      </c>
      <c r="C116" s="40" t="s">
        <v>393</v>
      </c>
      <c r="D116" s="40" t="s">
        <v>394</v>
      </c>
      <c r="E116" s="36" t="s">
        <v>57</v>
      </c>
      <c r="F116" s="37">
        <v>40</v>
      </c>
      <c r="G116" s="42">
        <v>212.620737348</v>
      </c>
      <c r="H116" s="41">
        <f t="shared" si="3"/>
        <v>212.62</v>
      </c>
      <c r="I116" s="56">
        <f t="shared" si="4"/>
        <v>8505</v>
      </c>
      <c r="J116" s="57"/>
      <c r="K116" s="56">
        <f>ROUND(F116*J116,0)</f>
        <v>0</v>
      </c>
      <c r="L116" s="53" t="s">
        <v>117</v>
      </c>
    </row>
    <row r="117" ht="39.95" customHeight="1" spans="1:12">
      <c r="A117" s="38" t="s">
        <v>66</v>
      </c>
      <c r="B117" s="39" t="s">
        <v>395</v>
      </c>
      <c r="C117" s="40" t="s">
        <v>396</v>
      </c>
      <c r="D117" s="40" t="s">
        <v>394</v>
      </c>
      <c r="E117" s="36" t="s">
        <v>57</v>
      </c>
      <c r="F117" s="37"/>
      <c r="G117" s="42">
        <v>314.7705045936</v>
      </c>
      <c r="H117" s="41">
        <f t="shared" si="3"/>
        <v>314.77</v>
      </c>
      <c r="I117" s="56">
        <f t="shared" si="4"/>
        <v>0</v>
      </c>
      <c r="J117" s="54">
        <f>ROUND(H117*报价汇总表3!$C$8,2)</f>
        <v>0</v>
      </c>
      <c r="K117" s="56"/>
      <c r="L117" s="53" t="s">
        <v>117</v>
      </c>
    </row>
    <row r="118" ht="30" customHeight="1" spans="1:12">
      <c r="A118" s="38" t="s">
        <v>372</v>
      </c>
      <c r="B118" s="39" t="s">
        <v>397</v>
      </c>
      <c r="C118" s="40" t="s">
        <v>398</v>
      </c>
      <c r="D118" s="40" t="s">
        <v>399</v>
      </c>
      <c r="E118" s="36" t="s">
        <v>168</v>
      </c>
      <c r="F118" s="37">
        <v>600</v>
      </c>
      <c r="G118" s="42">
        <v>0.9793</v>
      </c>
      <c r="H118" s="41">
        <f t="shared" si="3"/>
        <v>0.98</v>
      </c>
      <c r="I118" s="56">
        <f t="shared" si="4"/>
        <v>588</v>
      </c>
      <c r="J118" s="57"/>
      <c r="K118" s="56">
        <f>ROUND(F118*J118,0)</f>
        <v>0</v>
      </c>
      <c r="L118" s="53" t="s">
        <v>400</v>
      </c>
    </row>
    <row r="119" ht="39.95" customHeight="1" spans="1:12">
      <c r="A119" s="38" t="s">
        <v>376</v>
      </c>
      <c r="B119" s="39" t="s">
        <v>401</v>
      </c>
      <c r="C119" s="40" t="s">
        <v>402</v>
      </c>
      <c r="D119" s="40" t="s">
        <v>394</v>
      </c>
      <c r="E119" s="36" t="s">
        <v>57</v>
      </c>
      <c r="F119" s="37">
        <v>60</v>
      </c>
      <c r="G119" s="42">
        <v>212.6155</v>
      </c>
      <c r="H119" s="41">
        <f t="shared" si="3"/>
        <v>212.62</v>
      </c>
      <c r="I119" s="56">
        <f t="shared" si="4"/>
        <v>12757</v>
      </c>
      <c r="J119" s="57"/>
      <c r="K119" s="56">
        <f>ROUND(F119*J119,0)</f>
        <v>0</v>
      </c>
      <c r="L119" s="53" t="s">
        <v>375</v>
      </c>
    </row>
    <row r="120" ht="39.95" customHeight="1" spans="1:12">
      <c r="A120" s="38" t="s">
        <v>403</v>
      </c>
      <c r="B120" s="39" t="s">
        <v>404</v>
      </c>
      <c r="C120" s="40" t="s">
        <v>405</v>
      </c>
      <c r="D120" s="40" t="s">
        <v>394</v>
      </c>
      <c r="E120" s="36" t="s">
        <v>57</v>
      </c>
      <c r="F120" s="37">
        <v>10</v>
      </c>
      <c r="G120" s="42">
        <v>314.774922816</v>
      </c>
      <c r="H120" s="41">
        <f t="shared" si="3"/>
        <v>314.77</v>
      </c>
      <c r="I120" s="56">
        <f t="shared" si="4"/>
        <v>3148</v>
      </c>
      <c r="J120" s="57"/>
      <c r="K120" s="56">
        <f>ROUND(F120*J120,0)</f>
        <v>0</v>
      </c>
      <c r="L120" s="53" t="s">
        <v>375</v>
      </c>
    </row>
    <row r="121" ht="30" customHeight="1" spans="1:12">
      <c r="A121" s="38" t="s">
        <v>406</v>
      </c>
      <c r="B121" s="39" t="s">
        <v>407</v>
      </c>
      <c r="C121" s="40" t="s">
        <v>408</v>
      </c>
      <c r="D121" s="40" t="s">
        <v>409</v>
      </c>
      <c r="E121" s="36" t="s">
        <v>410</v>
      </c>
      <c r="F121" s="37"/>
      <c r="G121" s="42">
        <v>25.62</v>
      </c>
      <c r="H121" s="41">
        <f t="shared" si="3"/>
        <v>25.62</v>
      </c>
      <c r="I121" s="56">
        <f t="shared" si="4"/>
        <v>0</v>
      </c>
      <c r="J121" s="54">
        <f>ROUND(H121*报价汇总表3!$C$8,2)</f>
        <v>0</v>
      </c>
      <c r="K121" s="56"/>
      <c r="L121" s="53"/>
    </row>
    <row r="122" ht="39.95" customHeight="1" spans="1:12">
      <c r="A122" s="38" t="s">
        <v>411</v>
      </c>
      <c r="B122" s="39" t="s">
        <v>412</v>
      </c>
      <c r="C122" s="40" t="s">
        <v>413</v>
      </c>
      <c r="D122" s="40" t="s">
        <v>414</v>
      </c>
      <c r="E122" s="36" t="s">
        <v>57</v>
      </c>
      <c r="F122" s="37">
        <v>12</v>
      </c>
      <c r="G122" s="42">
        <v>45.38</v>
      </c>
      <c r="H122" s="41">
        <f t="shared" si="3"/>
        <v>45.38</v>
      </c>
      <c r="I122" s="56">
        <f t="shared" si="4"/>
        <v>545</v>
      </c>
      <c r="J122" s="57"/>
      <c r="K122" s="56">
        <f>ROUND(F122*J122,0)</f>
        <v>0</v>
      </c>
      <c r="L122" s="53"/>
    </row>
    <row r="123" ht="30" customHeight="1" spans="1:12">
      <c r="A123" s="38" t="s">
        <v>415</v>
      </c>
      <c r="B123" s="39" t="s">
        <v>416</v>
      </c>
      <c r="C123" s="40" t="s">
        <v>417</v>
      </c>
      <c r="D123" s="40" t="s">
        <v>418</v>
      </c>
      <c r="E123" s="36" t="s">
        <v>410</v>
      </c>
      <c r="F123" s="37"/>
      <c r="G123" s="42">
        <v>85.78</v>
      </c>
      <c r="H123" s="41">
        <f t="shared" si="3"/>
        <v>85.78</v>
      </c>
      <c r="I123" s="56">
        <f t="shared" si="4"/>
        <v>0</v>
      </c>
      <c r="J123" s="54">
        <f>ROUND(H123*报价汇总表3!$C$8,2)</f>
        <v>0</v>
      </c>
      <c r="K123" s="56"/>
      <c r="L123" s="53"/>
    </row>
    <row r="124" ht="39.95" customHeight="1" spans="1:12">
      <c r="A124" s="38" t="s">
        <v>419</v>
      </c>
      <c r="B124" s="39" t="s">
        <v>420</v>
      </c>
      <c r="C124" s="40" t="s">
        <v>421</v>
      </c>
      <c r="D124" s="40" t="s">
        <v>409</v>
      </c>
      <c r="E124" s="36" t="s">
        <v>101</v>
      </c>
      <c r="F124" s="37">
        <v>6</v>
      </c>
      <c r="G124" s="42">
        <v>365.27</v>
      </c>
      <c r="H124" s="41">
        <f t="shared" si="3"/>
        <v>365.27</v>
      </c>
      <c r="I124" s="56">
        <f t="shared" si="4"/>
        <v>2192</v>
      </c>
      <c r="J124" s="57"/>
      <c r="K124" s="56">
        <f>ROUND(F124*J124,0)</f>
        <v>0</v>
      </c>
      <c r="L124" s="53"/>
    </row>
    <row r="125" ht="20.1" customHeight="1" spans="1:12">
      <c r="A125" s="38" t="s">
        <v>422</v>
      </c>
      <c r="B125" s="39" t="s">
        <v>423</v>
      </c>
      <c r="C125" s="40" t="s">
        <v>424</v>
      </c>
      <c r="D125" s="40"/>
      <c r="E125" s="36" t="s">
        <v>33</v>
      </c>
      <c r="F125" s="37"/>
      <c r="G125" s="42">
        <v>0</v>
      </c>
      <c r="H125" s="41">
        <f t="shared" si="3"/>
        <v>0</v>
      </c>
      <c r="I125" s="56">
        <f t="shared" si="4"/>
        <v>0</v>
      </c>
      <c r="J125" s="54">
        <f>ROUND(H125*报价汇总表3!$C$8,2)</f>
        <v>0</v>
      </c>
      <c r="K125" s="56"/>
      <c r="L125" s="53"/>
    </row>
    <row r="126" ht="20.1" customHeight="1" spans="1:12">
      <c r="A126" s="38" t="s">
        <v>45</v>
      </c>
      <c r="B126" s="39" t="s">
        <v>425</v>
      </c>
      <c r="C126" s="40" t="s">
        <v>426</v>
      </c>
      <c r="D126" s="40"/>
      <c r="E126" s="36" t="s">
        <v>33</v>
      </c>
      <c r="F126" s="37"/>
      <c r="G126" s="42">
        <v>0</v>
      </c>
      <c r="H126" s="41">
        <f t="shared" si="3"/>
        <v>0</v>
      </c>
      <c r="I126" s="56">
        <f t="shared" si="4"/>
        <v>0</v>
      </c>
      <c r="J126" s="54">
        <f>ROUND(H126*报价汇总表3!$C$8,2)</f>
        <v>0</v>
      </c>
      <c r="K126" s="56"/>
      <c r="L126" s="53"/>
    </row>
    <row r="127" ht="69.95" customHeight="1" spans="1:12">
      <c r="A127" s="38" t="s">
        <v>61</v>
      </c>
      <c r="B127" s="39" t="s">
        <v>427</v>
      </c>
      <c r="C127" s="40" t="s">
        <v>428</v>
      </c>
      <c r="D127" s="40" t="s">
        <v>429</v>
      </c>
      <c r="E127" s="36" t="s">
        <v>57</v>
      </c>
      <c r="F127" s="37">
        <v>80</v>
      </c>
      <c r="G127" s="42">
        <v>390.14</v>
      </c>
      <c r="H127" s="41">
        <f t="shared" si="3"/>
        <v>390.14</v>
      </c>
      <c r="I127" s="56">
        <f t="shared" si="4"/>
        <v>31211</v>
      </c>
      <c r="J127" s="57"/>
      <c r="K127" s="56">
        <f>ROUND(F127*J127,0)</f>
        <v>0</v>
      </c>
      <c r="L127" s="53"/>
    </row>
    <row r="128" ht="69.95" customHeight="1" spans="1:12">
      <c r="A128" s="38" t="s">
        <v>66</v>
      </c>
      <c r="B128" s="39" t="s">
        <v>430</v>
      </c>
      <c r="C128" s="40" t="s">
        <v>431</v>
      </c>
      <c r="D128" s="40" t="s">
        <v>429</v>
      </c>
      <c r="E128" s="36" t="s">
        <v>57</v>
      </c>
      <c r="F128" s="37"/>
      <c r="G128" s="42">
        <v>390.14</v>
      </c>
      <c r="H128" s="41">
        <f t="shared" si="3"/>
        <v>390.14</v>
      </c>
      <c r="I128" s="56">
        <f t="shared" si="4"/>
        <v>0</v>
      </c>
      <c r="J128" s="54">
        <f>ROUND(H128*报价汇总表3!$C$8,2)</f>
        <v>0</v>
      </c>
      <c r="K128" s="56"/>
      <c r="L128" s="53"/>
    </row>
    <row r="129" ht="30" customHeight="1" spans="1:12">
      <c r="A129" s="38" t="s">
        <v>49</v>
      </c>
      <c r="B129" s="39" t="s">
        <v>432</v>
      </c>
      <c r="C129" s="40" t="s">
        <v>433</v>
      </c>
      <c r="D129" s="40"/>
      <c r="E129" s="36" t="s">
        <v>33</v>
      </c>
      <c r="F129" s="37"/>
      <c r="G129" s="42">
        <v>0</v>
      </c>
      <c r="H129" s="41">
        <f t="shared" si="3"/>
        <v>0</v>
      </c>
      <c r="I129" s="56">
        <f t="shared" si="4"/>
        <v>0</v>
      </c>
      <c r="J129" s="54">
        <f>ROUND(H129*报价汇总表3!$C$8,2)</f>
        <v>0</v>
      </c>
      <c r="K129" s="56"/>
      <c r="L129" s="53"/>
    </row>
    <row r="130" ht="69.95" customHeight="1" spans="1:12">
      <c r="A130" s="38" t="s">
        <v>61</v>
      </c>
      <c r="B130" s="39" t="s">
        <v>434</v>
      </c>
      <c r="C130" s="40" t="s">
        <v>435</v>
      </c>
      <c r="D130" s="40" t="s">
        <v>436</v>
      </c>
      <c r="E130" s="36" t="s">
        <v>57</v>
      </c>
      <c r="F130" s="37"/>
      <c r="G130" s="42">
        <v>286.3343901248</v>
      </c>
      <c r="H130" s="41">
        <f t="shared" si="3"/>
        <v>286.33</v>
      </c>
      <c r="I130" s="56">
        <f t="shared" si="4"/>
        <v>0</v>
      </c>
      <c r="J130" s="54">
        <f>ROUND(H130*报价汇总表3!$C$8,2)</f>
        <v>0</v>
      </c>
      <c r="K130" s="56"/>
      <c r="L130" s="53" t="s">
        <v>437</v>
      </c>
    </row>
    <row r="131" ht="20.1" customHeight="1" spans="1:12">
      <c r="A131" s="38" t="s">
        <v>190</v>
      </c>
      <c r="B131" s="39" t="s">
        <v>438</v>
      </c>
      <c r="C131" s="40" t="s">
        <v>439</v>
      </c>
      <c r="D131" s="40"/>
      <c r="E131" s="36" t="s">
        <v>33</v>
      </c>
      <c r="F131" s="37"/>
      <c r="G131" s="42">
        <v>0</v>
      </c>
      <c r="H131" s="41">
        <f t="shared" si="3"/>
        <v>0</v>
      </c>
      <c r="I131" s="56">
        <f t="shared" si="4"/>
        <v>0</v>
      </c>
      <c r="J131" s="54">
        <f>ROUND(H131*报价汇总表3!$C$8,2)</f>
        <v>0</v>
      </c>
      <c r="K131" s="56"/>
      <c r="L131" s="53"/>
    </row>
    <row r="132" ht="50.1" customHeight="1" spans="1:12">
      <c r="A132" s="38" t="s">
        <v>61</v>
      </c>
      <c r="B132" s="39" t="s">
        <v>440</v>
      </c>
      <c r="C132" s="40" t="s">
        <v>441</v>
      </c>
      <c r="D132" s="40" t="s">
        <v>442</v>
      </c>
      <c r="E132" s="36" t="s">
        <v>57</v>
      </c>
      <c r="F132" s="37">
        <v>80</v>
      </c>
      <c r="G132" s="42">
        <v>222.3252442422</v>
      </c>
      <c r="H132" s="41">
        <f t="shared" si="3"/>
        <v>222.33</v>
      </c>
      <c r="I132" s="56">
        <f t="shared" si="4"/>
        <v>17786</v>
      </c>
      <c r="J132" s="57"/>
      <c r="K132" s="56">
        <f>ROUND(F132*J132,0)</f>
        <v>0</v>
      </c>
      <c r="L132" s="53" t="s">
        <v>146</v>
      </c>
    </row>
    <row r="133" ht="50.1" customHeight="1" spans="1:12">
      <c r="A133" s="38" t="s">
        <v>66</v>
      </c>
      <c r="B133" s="39" t="s">
        <v>443</v>
      </c>
      <c r="C133" s="40" t="s">
        <v>444</v>
      </c>
      <c r="D133" s="40" t="s">
        <v>442</v>
      </c>
      <c r="E133" s="36" t="s">
        <v>57</v>
      </c>
      <c r="F133" s="37"/>
      <c r="G133" s="42">
        <v>222.326801483</v>
      </c>
      <c r="H133" s="41">
        <f t="shared" si="3"/>
        <v>222.33</v>
      </c>
      <c r="I133" s="56">
        <f t="shared" si="4"/>
        <v>0</v>
      </c>
      <c r="J133" s="54">
        <f>ROUND(H133*报价汇总表3!$C$8,2)</f>
        <v>0</v>
      </c>
      <c r="K133" s="56"/>
      <c r="L133" s="53" t="s">
        <v>437</v>
      </c>
    </row>
    <row r="134" ht="50.1" customHeight="1" spans="1:12">
      <c r="A134" s="38" t="s">
        <v>445</v>
      </c>
      <c r="B134" s="39" t="s">
        <v>446</v>
      </c>
      <c r="C134" s="40" t="s">
        <v>447</v>
      </c>
      <c r="D134" s="40" t="s">
        <v>442</v>
      </c>
      <c r="E134" s="36" t="s">
        <v>57</v>
      </c>
      <c r="F134" s="37"/>
      <c r="G134" s="42">
        <v>252.90076</v>
      </c>
      <c r="H134" s="41">
        <f t="shared" si="3"/>
        <v>252.9</v>
      </c>
      <c r="I134" s="56">
        <f t="shared" si="4"/>
        <v>0</v>
      </c>
      <c r="J134" s="54">
        <f>ROUND(H134*报价汇总表3!$C$8,2)</f>
        <v>0</v>
      </c>
      <c r="K134" s="56"/>
      <c r="L134" s="53" t="s">
        <v>437</v>
      </c>
    </row>
    <row r="135" ht="69.95" customHeight="1" spans="1:12">
      <c r="A135" s="38" t="s">
        <v>285</v>
      </c>
      <c r="B135" s="39" t="s">
        <v>448</v>
      </c>
      <c r="C135" s="40" t="s">
        <v>449</v>
      </c>
      <c r="D135" s="40" t="s">
        <v>429</v>
      </c>
      <c r="E135" s="36" t="s">
        <v>57</v>
      </c>
      <c r="F135" s="37"/>
      <c r="G135" s="42">
        <v>239.3621807432</v>
      </c>
      <c r="H135" s="41">
        <f t="shared" ref="H135:H198" si="5">ROUND(G135,2)</f>
        <v>239.36</v>
      </c>
      <c r="I135" s="56">
        <f t="shared" ref="I135:I198" si="6">ROUND(F135*H135,0)</f>
        <v>0</v>
      </c>
      <c r="J135" s="54">
        <f>ROUND(H135*报价汇总表3!$C$8,2)</f>
        <v>0</v>
      </c>
      <c r="K135" s="56"/>
      <c r="L135" s="53" t="s">
        <v>437</v>
      </c>
    </row>
    <row r="136" ht="20.1" customHeight="1" spans="1:12">
      <c r="A136" s="38" t="s">
        <v>450</v>
      </c>
      <c r="B136" s="39" t="s">
        <v>451</v>
      </c>
      <c r="C136" s="40" t="s">
        <v>452</v>
      </c>
      <c r="D136" s="40"/>
      <c r="E136" s="36" t="s">
        <v>33</v>
      </c>
      <c r="F136" s="37"/>
      <c r="G136" s="42">
        <v>0</v>
      </c>
      <c r="H136" s="41">
        <f t="shared" si="5"/>
        <v>0</v>
      </c>
      <c r="I136" s="56">
        <f t="shared" si="6"/>
        <v>0</v>
      </c>
      <c r="J136" s="54">
        <f>ROUND(H136*报价汇总表3!$C$8,2)</f>
        <v>0</v>
      </c>
      <c r="K136" s="56"/>
      <c r="L136" s="53"/>
    </row>
    <row r="137" ht="30" customHeight="1" spans="1:12">
      <c r="A137" s="38" t="s">
        <v>45</v>
      </c>
      <c r="B137" s="39" t="s">
        <v>453</v>
      </c>
      <c r="C137" s="40" t="s">
        <v>454</v>
      </c>
      <c r="D137" s="40"/>
      <c r="E137" s="36" t="s">
        <v>33</v>
      </c>
      <c r="F137" s="37"/>
      <c r="G137" s="42">
        <v>0</v>
      </c>
      <c r="H137" s="41">
        <f t="shared" si="5"/>
        <v>0</v>
      </c>
      <c r="I137" s="56">
        <f t="shared" si="6"/>
        <v>0</v>
      </c>
      <c r="J137" s="54">
        <f>ROUND(H137*报价汇总表3!$C$8,2)</f>
        <v>0</v>
      </c>
      <c r="K137" s="56"/>
      <c r="L137" s="53"/>
    </row>
    <row r="138" ht="69.95" customHeight="1" spans="1:12">
      <c r="A138" s="38" t="s">
        <v>61</v>
      </c>
      <c r="B138" s="39" t="s">
        <v>455</v>
      </c>
      <c r="C138" s="40" t="s">
        <v>456</v>
      </c>
      <c r="D138" s="40" t="s">
        <v>457</v>
      </c>
      <c r="E138" s="36" t="s">
        <v>57</v>
      </c>
      <c r="F138" s="37">
        <v>100</v>
      </c>
      <c r="G138" s="42">
        <v>390.14</v>
      </c>
      <c r="H138" s="41">
        <f t="shared" si="5"/>
        <v>390.14</v>
      </c>
      <c r="I138" s="56">
        <f t="shared" si="6"/>
        <v>39014</v>
      </c>
      <c r="J138" s="57"/>
      <c r="K138" s="56">
        <f>ROUND(F138*J138,0)</f>
        <v>0</v>
      </c>
      <c r="L138" s="53"/>
    </row>
    <row r="139" ht="69.95" customHeight="1" spans="1:12">
      <c r="A139" s="38" t="s">
        <v>66</v>
      </c>
      <c r="B139" s="39" t="s">
        <v>458</v>
      </c>
      <c r="C139" s="40" t="s">
        <v>459</v>
      </c>
      <c r="D139" s="40" t="s">
        <v>457</v>
      </c>
      <c r="E139" s="36" t="s">
        <v>57</v>
      </c>
      <c r="F139" s="37"/>
      <c r="G139" s="42">
        <v>390.14</v>
      </c>
      <c r="H139" s="41">
        <f t="shared" si="5"/>
        <v>390.14</v>
      </c>
      <c r="I139" s="56">
        <f t="shared" si="6"/>
        <v>0</v>
      </c>
      <c r="J139" s="54">
        <f>ROUND(H139*报价汇总表3!$C$8,2)</f>
        <v>0</v>
      </c>
      <c r="K139" s="56"/>
      <c r="L139" s="53"/>
    </row>
    <row r="140" ht="30" customHeight="1" spans="1:12">
      <c r="A140" s="38" t="s">
        <v>49</v>
      </c>
      <c r="B140" s="39" t="s">
        <v>460</v>
      </c>
      <c r="C140" s="40" t="s">
        <v>461</v>
      </c>
      <c r="D140" s="40"/>
      <c r="E140" s="36" t="s">
        <v>33</v>
      </c>
      <c r="F140" s="37"/>
      <c r="G140" s="42">
        <v>0</v>
      </c>
      <c r="H140" s="41">
        <f t="shared" si="5"/>
        <v>0</v>
      </c>
      <c r="I140" s="56">
        <f t="shared" si="6"/>
        <v>0</v>
      </c>
      <c r="J140" s="54">
        <f>ROUND(H140*报价汇总表3!$C$8,2)</f>
        <v>0</v>
      </c>
      <c r="K140" s="56"/>
      <c r="L140" s="53"/>
    </row>
    <row r="141" ht="69.95" customHeight="1" spans="1:12">
      <c r="A141" s="38" t="s">
        <v>61</v>
      </c>
      <c r="B141" s="39" t="s">
        <v>462</v>
      </c>
      <c r="C141" s="40" t="s">
        <v>463</v>
      </c>
      <c r="D141" s="40" t="s">
        <v>464</v>
      </c>
      <c r="E141" s="36" t="s">
        <v>57</v>
      </c>
      <c r="F141" s="37">
        <v>100</v>
      </c>
      <c r="G141" s="42">
        <v>228.7321863666</v>
      </c>
      <c r="H141" s="41">
        <f t="shared" si="5"/>
        <v>228.73</v>
      </c>
      <c r="I141" s="56">
        <f t="shared" si="6"/>
        <v>22873</v>
      </c>
      <c r="J141" s="57"/>
      <c r="K141" s="56">
        <f>ROUND(F141*J141,0)</f>
        <v>0</v>
      </c>
      <c r="L141" s="53" t="s">
        <v>146</v>
      </c>
    </row>
    <row r="142" ht="69.95" customHeight="1" spans="1:12">
      <c r="A142" s="38" t="s">
        <v>66</v>
      </c>
      <c r="B142" s="39" t="s">
        <v>465</v>
      </c>
      <c r="C142" s="40" t="s">
        <v>466</v>
      </c>
      <c r="D142" s="40" t="s">
        <v>467</v>
      </c>
      <c r="E142" s="36" t="s">
        <v>57</v>
      </c>
      <c r="F142" s="37"/>
      <c r="G142" s="42">
        <v>228.7301920168</v>
      </c>
      <c r="H142" s="41">
        <f t="shared" si="5"/>
        <v>228.73</v>
      </c>
      <c r="I142" s="56">
        <f t="shared" si="6"/>
        <v>0</v>
      </c>
      <c r="J142" s="54">
        <f>ROUND(H142*报价汇总表3!$C$8,2)</f>
        <v>0</v>
      </c>
      <c r="K142" s="56"/>
      <c r="L142" s="53" t="s">
        <v>437</v>
      </c>
    </row>
    <row r="143" ht="30" customHeight="1" spans="1:12">
      <c r="A143" s="38" t="s">
        <v>190</v>
      </c>
      <c r="B143" s="39" t="s">
        <v>468</v>
      </c>
      <c r="C143" s="40" t="s">
        <v>469</v>
      </c>
      <c r="D143" s="40" t="s">
        <v>470</v>
      </c>
      <c r="E143" s="36" t="s">
        <v>88</v>
      </c>
      <c r="F143" s="37">
        <v>50</v>
      </c>
      <c r="G143" s="42">
        <v>94.13</v>
      </c>
      <c r="H143" s="41">
        <f t="shared" si="5"/>
        <v>94.13</v>
      </c>
      <c r="I143" s="56">
        <f t="shared" si="6"/>
        <v>4707</v>
      </c>
      <c r="J143" s="57"/>
      <c r="K143" s="56">
        <f>ROUND(F143*J143,0)</f>
        <v>0</v>
      </c>
      <c r="L143" s="53"/>
    </row>
    <row r="144" ht="60" customHeight="1" spans="1:12">
      <c r="A144" s="38" t="s">
        <v>285</v>
      </c>
      <c r="B144" s="39" t="s">
        <v>471</v>
      </c>
      <c r="C144" s="40" t="s">
        <v>472</v>
      </c>
      <c r="D144" s="40" t="s">
        <v>473</v>
      </c>
      <c r="E144" s="36" t="s">
        <v>57</v>
      </c>
      <c r="F144" s="37">
        <v>40</v>
      </c>
      <c r="G144" s="42">
        <v>252.7804551424</v>
      </c>
      <c r="H144" s="41">
        <f t="shared" si="5"/>
        <v>252.78</v>
      </c>
      <c r="I144" s="56">
        <f t="shared" si="6"/>
        <v>10111</v>
      </c>
      <c r="J144" s="57"/>
      <c r="K144" s="56">
        <f>ROUND(F144*J144,0)</f>
        <v>0</v>
      </c>
      <c r="L144" s="53" t="s">
        <v>437</v>
      </c>
    </row>
    <row r="145" ht="20.1" customHeight="1" spans="1:12">
      <c r="A145" s="38" t="s">
        <v>474</v>
      </c>
      <c r="B145" s="39" t="s">
        <v>475</v>
      </c>
      <c r="C145" s="40" t="s">
        <v>476</v>
      </c>
      <c r="D145" s="40"/>
      <c r="E145" s="36" t="s">
        <v>33</v>
      </c>
      <c r="F145" s="37"/>
      <c r="G145" s="42">
        <v>0</v>
      </c>
      <c r="H145" s="41">
        <f t="shared" si="5"/>
        <v>0</v>
      </c>
      <c r="I145" s="56">
        <f t="shared" si="6"/>
        <v>0</v>
      </c>
      <c r="J145" s="54">
        <f>ROUND(H145*报价汇总表3!$C$8,2)</f>
        <v>0</v>
      </c>
      <c r="K145" s="56"/>
      <c r="L145" s="53"/>
    </row>
    <row r="146" ht="69.95" customHeight="1" spans="1:12">
      <c r="A146" s="38" t="s">
        <v>45</v>
      </c>
      <c r="B146" s="39" t="s">
        <v>477</v>
      </c>
      <c r="C146" s="40" t="s">
        <v>478</v>
      </c>
      <c r="D146" s="40" t="s">
        <v>479</v>
      </c>
      <c r="E146" s="36" t="s">
        <v>88</v>
      </c>
      <c r="F146" s="37"/>
      <c r="G146" s="42">
        <v>53.18</v>
      </c>
      <c r="H146" s="41">
        <f t="shared" si="5"/>
        <v>53.18</v>
      </c>
      <c r="I146" s="56">
        <f t="shared" si="6"/>
        <v>0</v>
      </c>
      <c r="J146" s="54">
        <f>ROUND(H146*报价汇总表3!$C$8,2)</f>
        <v>0</v>
      </c>
      <c r="K146" s="56"/>
      <c r="L146" s="53"/>
    </row>
    <row r="147" ht="69.95" customHeight="1" spans="1:12">
      <c r="A147" s="38" t="s">
        <v>49</v>
      </c>
      <c r="B147" s="39" t="s">
        <v>480</v>
      </c>
      <c r="C147" s="40" t="s">
        <v>481</v>
      </c>
      <c r="D147" s="40" t="s">
        <v>479</v>
      </c>
      <c r="E147" s="36" t="s">
        <v>88</v>
      </c>
      <c r="F147" s="37"/>
      <c r="G147" s="42">
        <v>109.02</v>
      </c>
      <c r="H147" s="41">
        <f t="shared" si="5"/>
        <v>109.02</v>
      </c>
      <c r="I147" s="56">
        <f t="shared" si="6"/>
        <v>0</v>
      </c>
      <c r="J147" s="54">
        <f>ROUND(H147*报价汇总表3!$C$8,2)</f>
        <v>0</v>
      </c>
      <c r="K147" s="56"/>
      <c r="L147" s="53"/>
    </row>
    <row r="148" ht="69.95" customHeight="1" spans="1:12">
      <c r="A148" s="38" t="s">
        <v>190</v>
      </c>
      <c r="B148" s="39" t="s">
        <v>482</v>
      </c>
      <c r="C148" s="40" t="s">
        <v>483</v>
      </c>
      <c r="D148" s="40" t="s">
        <v>479</v>
      </c>
      <c r="E148" s="36" t="s">
        <v>88</v>
      </c>
      <c r="F148" s="37"/>
      <c r="G148" s="42">
        <v>190.81</v>
      </c>
      <c r="H148" s="41">
        <f t="shared" si="5"/>
        <v>190.81</v>
      </c>
      <c r="I148" s="56">
        <f t="shared" si="6"/>
        <v>0</v>
      </c>
      <c r="J148" s="54">
        <f>ROUND(H148*报价汇总表3!$C$8,2)</f>
        <v>0</v>
      </c>
      <c r="K148" s="56"/>
      <c r="L148" s="53"/>
    </row>
    <row r="149" ht="69.95" customHeight="1" spans="1:12">
      <c r="A149" s="38" t="s">
        <v>285</v>
      </c>
      <c r="B149" s="39" t="s">
        <v>484</v>
      </c>
      <c r="C149" s="40" t="s">
        <v>485</v>
      </c>
      <c r="D149" s="40" t="s">
        <v>479</v>
      </c>
      <c r="E149" s="36" t="s">
        <v>88</v>
      </c>
      <c r="F149" s="37"/>
      <c r="G149" s="42">
        <v>212.55</v>
      </c>
      <c r="H149" s="41">
        <f t="shared" si="5"/>
        <v>212.55</v>
      </c>
      <c r="I149" s="56">
        <f t="shared" si="6"/>
        <v>0</v>
      </c>
      <c r="J149" s="54">
        <f>ROUND(H149*报价汇总表3!$C$8,2)</f>
        <v>0</v>
      </c>
      <c r="K149" s="56"/>
      <c r="L149" s="53"/>
    </row>
    <row r="150" ht="69.95" customHeight="1" spans="1:12">
      <c r="A150" s="38" t="s">
        <v>289</v>
      </c>
      <c r="B150" s="39" t="s">
        <v>486</v>
      </c>
      <c r="C150" s="40" t="s">
        <v>487</v>
      </c>
      <c r="D150" s="40" t="s">
        <v>479</v>
      </c>
      <c r="E150" s="36" t="s">
        <v>88</v>
      </c>
      <c r="F150" s="37"/>
      <c r="G150" s="42">
        <v>73.78</v>
      </c>
      <c r="H150" s="41">
        <f t="shared" si="5"/>
        <v>73.78</v>
      </c>
      <c r="I150" s="56">
        <f t="shared" si="6"/>
        <v>0</v>
      </c>
      <c r="J150" s="54">
        <f>ROUND(H150*报价汇总表3!$C$8,2)</f>
        <v>0</v>
      </c>
      <c r="K150" s="56"/>
      <c r="L150" s="53"/>
    </row>
    <row r="151" ht="39.95" customHeight="1" spans="1:12">
      <c r="A151" s="38" t="s">
        <v>488</v>
      </c>
      <c r="B151" s="39" t="s">
        <v>489</v>
      </c>
      <c r="C151" s="40" t="s">
        <v>490</v>
      </c>
      <c r="D151" s="40" t="s">
        <v>491</v>
      </c>
      <c r="E151" s="36" t="s">
        <v>88</v>
      </c>
      <c r="F151" s="37">
        <v>20</v>
      </c>
      <c r="G151" s="42">
        <v>105.95</v>
      </c>
      <c r="H151" s="41">
        <f t="shared" si="5"/>
        <v>105.95</v>
      </c>
      <c r="I151" s="56">
        <f t="shared" si="6"/>
        <v>2119</v>
      </c>
      <c r="J151" s="57"/>
      <c r="K151" s="56">
        <f>ROUND(F151*J151,0)</f>
        <v>0</v>
      </c>
      <c r="L151" s="53"/>
    </row>
    <row r="152" ht="20.1" customHeight="1" spans="1:12">
      <c r="A152" s="38" t="s">
        <v>492</v>
      </c>
      <c r="B152" s="39" t="s">
        <v>493</v>
      </c>
      <c r="C152" s="40" t="s">
        <v>494</v>
      </c>
      <c r="D152" s="40"/>
      <c r="E152" s="36" t="s">
        <v>33</v>
      </c>
      <c r="F152" s="37"/>
      <c r="G152" s="42">
        <v>0</v>
      </c>
      <c r="H152" s="41">
        <f t="shared" si="5"/>
        <v>0</v>
      </c>
      <c r="I152" s="56">
        <f t="shared" si="6"/>
        <v>0</v>
      </c>
      <c r="J152" s="54">
        <f>ROUND(H152*报价汇总表3!$C$8,2)</f>
        <v>0</v>
      </c>
      <c r="K152" s="56"/>
      <c r="L152" s="53"/>
    </row>
    <row r="153" ht="69.95" customHeight="1" spans="1:12">
      <c r="A153" s="38" t="s">
        <v>45</v>
      </c>
      <c r="B153" s="39" t="s">
        <v>495</v>
      </c>
      <c r="C153" s="40" t="s">
        <v>496</v>
      </c>
      <c r="D153" s="40" t="s">
        <v>479</v>
      </c>
      <c r="E153" s="36" t="s">
        <v>88</v>
      </c>
      <c r="F153" s="37"/>
      <c r="G153" s="42">
        <v>192.25</v>
      </c>
      <c r="H153" s="41">
        <f t="shared" si="5"/>
        <v>192.25</v>
      </c>
      <c r="I153" s="56">
        <f t="shared" si="6"/>
        <v>0</v>
      </c>
      <c r="J153" s="54">
        <f>ROUND(H153*报价汇总表3!$C$8,2)</f>
        <v>0</v>
      </c>
      <c r="K153" s="56"/>
      <c r="L153" s="53"/>
    </row>
    <row r="154" ht="69.95" customHeight="1" spans="1:12">
      <c r="A154" s="38" t="s">
        <v>49</v>
      </c>
      <c r="B154" s="39" t="s">
        <v>497</v>
      </c>
      <c r="C154" s="40" t="s">
        <v>498</v>
      </c>
      <c r="D154" s="40" t="s">
        <v>479</v>
      </c>
      <c r="E154" s="36" t="s">
        <v>88</v>
      </c>
      <c r="F154" s="37"/>
      <c r="G154" s="42">
        <v>232.91</v>
      </c>
      <c r="H154" s="41">
        <f t="shared" si="5"/>
        <v>232.91</v>
      </c>
      <c r="I154" s="56">
        <f t="shared" si="6"/>
        <v>0</v>
      </c>
      <c r="J154" s="54">
        <f>ROUND(H154*报价汇总表3!$C$8,2)</f>
        <v>0</v>
      </c>
      <c r="K154" s="56"/>
      <c r="L154" s="53"/>
    </row>
    <row r="155" ht="69.95" customHeight="1" spans="1:12">
      <c r="A155" s="38" t="s">
        <v>190</v>
      </c>
      <c r="B155" s="39" t="s">
        <v>499</v>
      </c>
      <c r="C155" s="40" t="s">
        <v>500</v>
      </c>
      <c r="D155" s="40" t="s">
        <v>479</v>
      </c>
      <c r="E155" s="36" t="s">
        <v>88</v>
      </c>
      <c r="F155" s="37"/>
      <c r="G155" s="42">
        <v>285.59</v>
      </c>
      <c r="H155" s="41">
        <f t="shared" si="5"/>
        <v>285.59</v>
      </c>
      <c r="I155" s="56">
        <f t="shared" si="6"/>
        <v>0</v>
      </c>
      <c r="J155" s="54">
        <f>ROUND(H155*报价汇总表3!$C$8,2)</f>
        <v>0</v>
      </c>
      <c r="K155" s="56"/>
      <c r="L155" s="53"/>
    </row>
    <row r="156" ht="69.95" customHeight="1" spans="1:12">
      <c r="A156" s="38" t="s">
        <v>501</v>
      </c>
      <c r="B156" s="39" t="s">
        <v>502</v>
      </c>
      <c r="C156" s="40" t="s">
        <v>503</v>
      </c>
      <c r="D156" s="40" t="s">
        <v>479</v>
      </c>
      <c r="E156" s="36" t="s">
        <v>88</v>
      </c>
      <c r="F156" s="37"/>
      <c r="G156" s="42">
        <v>15.88</v>
      </c>
      <c r="H156" s="41">
        <f t="shared" si="5"/>
        <v>15.88</v>
      </c>
      <c r="I156" s="56">
        <f t="shared" si="6"/>
        <v>0</v>
      </c>
      <c r="J156" s="54">
        <f>ROUND(H156*报价汇总表3!$C$8,2)</f>
        <v>0</v>
      </c>
      <c r="K156" s="56"/>
      <c r="L156" s="53"/>
    </row>
    <row r="157" ht="69.95" customHeight="1" spans="1:12">
      <c r="A157" s="38" t="s">
        <v>504</v>
      </c>
      <c r="B157" s="39" t="s">
        <v>505</v>
      </c>
      <c r="C157" s="40" t="s">
        <v>506</v>
      </c>
      <c r="D157" s="40" t="s">
        <v>479</v>
      </c>
      <c r="E157" s="36" t="s">
        <v>57</v>
      </c>
      <c r="F157" s="37"/>
      <c r="G157" s="42">
        <v>614.25</v>
      </c>
      <c r="H157" s="41">
        <f t="shared" si="5"/>
        <v>614.25</v>
      </c>
      <c r="I157" s="56">
        <f t="shared" si="6"/>
        <v>0</v>
      </c>
      <c r="J157" s="54">
        <f>ROUND(H157*报价汇总表3!$C$8,2)</f>
        <v>0</v>
      </c>
      <c r="K157" s="56"/>
      <c r="L157" s="53"/>
    </row>
    <row r="158" ht="20.1" customHeight="1" spans="1:12">
      <c r="A158" s="38" t="s">
        <v>507</v>
      </c>
      <c r="B158" s="39" t="s">
        <v>508</v>
      </c>
      <c r="C158" s="40" t="s">
        <v>509</v>
      </c>
      <c r="D158" s="40"/>
      <c r="E158" s="36" t="s">
        <v>33</v>
      </c>
      <c r="F158" s="37"/>
      <c r="G158" s="42">
        <v>0</v>
      </c>
      <c r="H158" s="41">
        <f t="shared" si="5"/>
        <v>0</v>
      </c>
      <c r="I158" s="56">
        <f t="shared" si="6"/>
        <v>0</v>
      </c>
      <c r="J158" s="54">
        <f>ROUND(H158*报价汇总表3!$C$8,2)</f>
        <v>0</v>
      </c>
      <c r="K158" s="56"/>
      <c r="L158" s="53"/>
    </row>
    <row r="159" ht="60" customHeight="1" spans="1:12">
      <c r="A159" s="38" t="s">
        <v>45</v>
      </c>
      <c r="B159" s="39" t="s">
        <v>510</v>
      </c>
      <c r="C159" s="40" t="s">
        <v>511</v>
      </c>
      <c r="D159" s="40" t="s">
        <v>512</v>
      </c>
      <c r="E159" s="36" t="s">
        <v>88</v>
      </c>
      <c r="F159" s="37">
        <v>20</v>
      </c>
      <c r="G159" s="42">
        <v>57.79</v>
      </c>
      <c r="H159" s="41">
        <f t="shared" si="5"/>
        <v>57.79</v>
      </c>
      <c r="I159" s="56">
        <f t="shared" si="6"/>
        <v>1156</v>
      </c>
      <c r="J159" s="57"/>
      <c r="K159" s="56">
        <f>ROUND(F159*J159,0)</f>
        <v>0</v>
      </c>
      <c r="L159" s="53"/>
    </row>
    <row r="160" ht="39.95" customHeight="1" spans="1:12">
      <c r="A160" s="38" t="s">
        <v>513</v>
      </c>
      <c r="B160" s="39" t="s">
        <v>514</v>
      </c>
      <c r="C160" s="40" t="s">
        <v>515</v>
      </c>
      <c r="D160" s="40" t="s">
        <v>516</v>
      </c>
      <c r="E160" s="36" t="s">
        <v>57</v>
      </c>
      <c r="F160" s="37">
        <v>1</v>
      </c>
      <c r="G160" s="42">
        <v>416.121947692308</v>
      </c>
      <c r="H160" s="41">
        <f t="shared" si="5"/>
        <v>416.12</v>
      </c>
      <c r="I160" s="56">
        <f t="shared" si="6"/>
        <v>416</v>
      </c>
      <c r="J160" s="57"/>
      <c r="K160" s="56">
        <f>ROUND(F160*J160,0)</f>
        <v>0</v>
      </c>
      <c r="L160" s="53" t="s">
        <v>517</v>
      </c>
    </row>
    <row r="161" ht="69.95" customHeight="1" spans="1:12">
      <c r="A161" s="38" t="s">
        <v>518</v>
      </c>
      <c r="B161" s="39" t="s">
        <v>519</v>
      </c>
      <c r="C161" s="40" t="s">
        <v>520</v>
      </c>
      <c r="D161" s="40" t="s">
        <v>512</v>
      </c>
      <c r="E161" s="36" t="s">
        <v>88</v>
      </c>
      <c r="F161" s="37">
        <v>50</v>
      </c>
      <c r="G161" s="42">
        <v>40.7</v>
      </c>
      <c r="H161" s="41">
        <f t="shared" si="5"/>
        <v>40.7</v>
      </c>
      <c r="I161" s="56">
        <f t="shared" si="6"/>
        <v>2035</v>
      </c>
      <c r="J161" s="57"/>
      <c r="K161" s="56">
        <f>ROUND(F161*J161,0)</f>
        <v>0</v>
      </c>
      <c r="L161" s="53"/>
    </row>
    <row r="162" ht="20.1" customHeight="1" spans="1:12">
      <c r="A162" s="38" t="s">
        <v>521</v>
      </c>
      <c r="B162" s="39" t="s">
        <v>522</v>
      </c>
      <c r="C162" s="40" t="s">
        <v>523</v>
      </c>
      <c r="D162" s="40"/>
      <c r="E162" s="36" t="s">
        <v>33</v>
      </c>
      <c r="F162" s="37"/>
      <c r="G162" s="42">
        <v>0</v>
      </c>
      <c r="H162" s="41">
        <f t="shared" si="5"/>
        <v>0</v>
      </c>
      <c r="I162" s="56">
        <f t="shared" si="6"/>
        <v>0</v>
      </c>
      <c r="J162" s="54">
        <f>ROUND(H162*报价汇总表3!$C$8,2)</f>
        <v>0</v>
      </c>
      <c r="K162" s="56"/>
      <c r="L162" s="53"/>
    </row>
    <row r="163" ht="30" customHeight="1" spans="1:12">
      <c r="A163" s="38" t="s">
        <v>524</v>
      </c>
      <c r="B163" s="39" t="s">
        <v>525</v>
      </c>
      <c r="C163" s="40" t="s">
        <v>526</v>
      </c>
      <c r="D163" s="40"/>
      <c r="E163" s="36" t="s">
        <v>33</v>
      </c>
      <c r="F163" s="37"/>
      <c r="G163" s="42">
        <v>0</v>
      </c>
      <c r="H163" s="41">
        <f t="shared" si="5"/>
        <v>0</v>
      </c>
      <c r="I163" s="56">
        <f t="shared" si="6"/>
        <v>0</v>
      </c>
      <c r="J163" s="54">
        <f>ROUND(H163*报价汇总表3!$C$8,2)</f>
        <v>0</v>
      </c>
      <c r="K163" s="56"/>
      <c r="L163" s="53"/>
    </row>
    <row r="164" ht="30" customHeight="1" spans="1:12">
      <c r="A164" s="38" t="s">
        <v>45</v>
      </c>
      <c r="B164" s="39" t="s">
        <v>527</v>
      </c>
      <c r="C164" s="40" t="s">
        <v>528</v>
      </c>
      <c r="D164" s="40" t="s">
        <v>529</v>
      </c>
      <c r="E164" s="36" t="s">
        <v>168</v>
      </c>
      <c r="F164" s="37">
        <v>2400</v>
      </c>
      <c r="G164" s="42">
        <v>1.25299</v>
      </c>
      <c r="H164" s="41">
        <f t="shared" si="5"/>
        <v>1.25</v>
      </c>
      <c r="I164" s="56">
        <f t="shared" si="6"/>
        <v>3000</v>
      </c>
      <c r="J164" s="57"/>
      <c r="K164" s="56">
        <f>ROUND(F164*J164,0)</f>
        <v>0</v>
      </c>
      <c r="L164" s="53" t="s">
        <v>530</v>
      </c>
    </row>
    <row r="165" ht="30" customHeight="1" spans="1:12">
      <c r="A165" s="38" t="s">
        <v>49</v>
      </c>
      <c r="B165" s="39" t="s">
        <v>531</v>
      </c>
      <c r="C165" s="40" t="s">
        <v>532</v>
      </c>
      <c r="D165" s="40" t="s">
        <v>529</v>
      </c>
      <c r="E165" s="36" t="s">
        <v>168</v>
      </c>
      <c r="F165" s="37">
        <v>2500</v>
      </c>
      <c r="G165" s="42">
        <v>1.2493</v>
      </c>
      <c r="H165" s="41">
        <f t="shared" si="5"/>
        <v>1.25</v>
      </c>
      <c r="I165" s="56">
        <f t="shared" si="6"/>
        <v>3125</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5"/>
        <v>3.68</v>
      </c>
      <c r="I166" s="56">
        <f t="shared" si="6"/>
        <v>0</v>
      </c>
      <c r="J166" s="54">
        <f>ROUND(H166*报价汇总表3!$C$8,2)</f>
        <v>0</v>
      </c>
      <c r="K166" s="56"/>
      <c r="L166" s="53" t="s">
        <v>400</v>
      </c>
    </row>
    <row r="167" ht="30" customHeight="1" spans="1:12">
      <c r="A167" s="38" t="s">
        <v>285</v>
      </c>
      <c r="B167" s="39" t="s">
        <v>536</v>
      </c>
      <c r="C167" s="40" t="s">
        <v>537</v>
      </c>
      <c r="D167" s="40"/>
      <c r="E167" s="36" t="s">
        <v>33</v>
      </c>
      <c r="F167" s="37"/>
      <c r="G167" s="42">
        <v>0</v>
      </c>
      <c r="H167" s="41">
        <f t="shared" si="5"/>
        <v>0</v>
      </c>
      <c r="I167" s="56">
        <f t="shared" si="6"/>
        <v>0</v>
      </c>
      <c r="J167" s="54">
        <f>ROUND(H167*报价汇总表3!$C$8,2)</f>
        <v>0</v>
      </c>
      <c r="K167" s="56"/>
      <c r="L167" s="53"/>
    </row>
    <row r="168" ht="60" customHeight="1" spans="1:12">
      <c r="A168" s="38" t="s">
        <v>61</v>
      </c>
      <c r="B168" s="39" t="s">
        <v>538</v>
      </c>
      <c r="C168" s="40" t="s">
        <v>539</v>
      </c>
      <c r="D168" s="40" t="s">
        <v>540</v>
      </c>
      <c r="E168" s="36" t="s">
        <v>168</v>
      </c>
      <c r="F168" s="37">
        <v>600</v>
      </c>
      <c r="G168" s="42">
        <v>9.0493</v>
      </c>
      <c r="H168" s="41">
        <f t="shared" si="5"/>
        <v>9.05</v>
      </c>
      <c r="I168" s="56">
        <f t="shared" si="6"/>
        <v>5430</v>
      </c>
      <c r="J168" s="57"/>
      <c r="K168" s="56">
        <f>ROUND(F168*J168,0)</f>
        <v>0</v>
      </c>
      <c r="L168" s="53" t="s">
        <v>400</v>
      </c>
    </row>
    <row r="169" ht="60" customHeight="1" spans="1:12">
      <c r="A169" s="38" t="s">
        <v>66</v>
      </c>
      <c r="B169" s="39" t="s">
        <v>541</v>
      </c>
      <c r="C169" s="40" t="s">
        <v>542</v>
      </c>
      <c r="D169" s="40" t="s">
        <v>540</v>
      </c>
      <c r="E169" s="36" t="s">
        <v>168</v>
      </c>
      <c r="F169" s="37">
        <v>1300</v>
      </c>
      <c r="G169" s="42">
        <v>10.994988031</v>
      </c>
      <c r="H169" s="41">
        <f t="shared" si="5"/>
        <v>10.99</v>
      </c>
      <c r="I169" s="56">
        <f t="shared" si="6"/>
        <v>14287</v>
      </c>
      <c r="J169" s="57"/>
      <c r="K169" s="56">
        <f>ROUND(F169*J169,0)</f>
        <v>0</v>
      </c>
      <c r="L169" s="53" t="s">
        <v>400</v>
      </c>
    </row>
    <row r="170" ht="20.1" customHeight="1" spans="1:12">
      <c r="A170" s="38" t="s">
        <v>543</v>
      </c>
      <c r="B170" s="39" t="s">
        <v>544</v>
      </c>
      <c r="C170" s="40" t="s">
        <v>545</v>
      </c>
      <c r="D170" s="40"/>
      <c r="E170" s="36" t="s">
        <v>33</v>
      </c>
      <c r="F170" s="37"/>
      <c r="G170" s="42">
        <v>0</v>
      </c>
      <c r="H170" s="41">
        <f t="shared" si="5"/>
        <v>0</v>
      </c>
      <c r="I170" s="56">
        <f t="shared" si="6"/>
        <v>0</v>
      </c>
      <c r="J170" s="54">
        <f>ROUND(H170*报价汇总表3!$C$8,2)</f>
        <v>0</v>
      </c>
      <c r="K170" s="56"/>
      <c r="L170" s="53"/>
    </row>
    <row r="171" ht="60" customHeight="1" spans="1:12">
      <c r="A171" s="38" t="s">
        <v>45</v>
      </c>
      <c r="B171" s="39" t="s">
        <v>546</v>
      </c>
      <c r="C171" s="40" t="s">
        <v>547</v>
      </c>
      <c r="D171" s="40" t="s">
        <v>548</v>
      </c>
      <c r="E171" s="36" t="s">
        <v>41</v>
      </c>
      <c r="F171" s="37">
        <v>1000</v>
      </c>
      <c r="G171" s="42">
        <v>8.12</v>
      </c>
      <c r="H171" s="41">
        <f t="shared" si="5"/>
        <v>8.12</v>
      </c>
      <c r="I171" s="56">
        <f t="shared" si="6"/>
        <v>8120</v>
      </c>
      <c r="J171" s="57"/>
      <c r="K171" s="56">
        <f>ROUND(F171*J171,0)</f>
        <v>0</v>
      </c>
      <c r="L171" s="53"/>
    </row>
    <row r="172" ht="60" customHeight="1" spans="1:12">
      <c r="A172" s="38" t="s">
        <v>49</v>
      </c>
      <c r="B172" s="39" t="s">
        <v>549</v>
      </c>
      <c r="C172" s="40" t="s">
        <v>550</v>
      </c>
      <c r="D172" s="40" t="s">
        <v>551</v>
      </c>
      <c r="E172" s="36" t="s">
        <v>41</v>
      </c>
      <c r="F172" s="37">
        <v>1000</v>
      </c>
      <c r="G172" s="42">
        <v>13.32</v>
      </c>
      <c r="H172" s="41">
        <f t="shared" si="5"/>
        <v>13.32</v>
      </c>
      <c r="I172" s="56">
        <f t="shared" si="6"/>
        <v>13320</v>
      </c>
      <c r="J172" s="57"/>
      <c r="K172" s="56">
        <f>ROUND(F172*J172,0)</f>
        <v>0</v>
      </c>
      <c r="L172" s="53"/>
    </row>
    <row r="173" ht="69.95" customHeight="1" spans="1:12">
      <c r="A173" s="38" t="s">
        <v>190</v>
      </c>
      <c r="B173" s="39" t="s">
        <v>552</v>
      </c>
      <c r="C173" s="40" t="s">
        <v>553</v>
      </c>
      <c r="D173" s="40" t="s">
        <v>554</v>
      </c>
      <c r="E173" s="36" t="s">
        <v>41</v>
      </c>
      <c r="F173" s="37"/>
      <c r="G173" s="42">
        <v>11.27</v>
      </c>
      <c r="H173" s="41">
        <f t="shared" si="5"/>
        <v>11.27</v>
      </c>
      <c r="I173" s="56">
        <f t="shared" si="6"/>
        <v>0</v>
      </c>
      <c r="J173" s="54">
        <f>ROUND(H173*报价汇总表3!$C$8,2)</f>
        <v>0</v>
      </c>
      <c r="K173" s="56"/>
      <c r="L173" s="53"/>
    </row>
    <row r="174" ht="69.95" customHeight="1" spans="1:12">
      <c r="A174" s="38" t="s">
        <v>285</v>
      </c>
      <c r="B174" s="39" t="s">
        <v>555</v>
      </c>
      <c r="C174" s="40" t="s">
        <v>556</v>
      </c>
      <c r="D174" s="40" t="s">
        <v>557</v>
      </c>
      <c r="E174" s="36" t="s">
        <v>41</v>
      </c>
      <c r="F174" s="37"/>
      <c r="G174" s="42">
        <v>25.87</v>
      </c>
      <c r="H174" s="41">
        <f t="shared" si="5"/>
        <v>25.87</v>
      </c>
      <c r="I174" s="56">
        <f t="shared" si="6"/>
        <v>0</v>
      </c>
      <c r="J174" s="54">
        <f>ROUND(H174*报价汇总表3!$C$8,2)</f>
        <v>0</v>
      </c>
      <c r="K174" s="56"/>
      <c r="L174" s="53"/>
    </row>
    <row r="175" ht="69.95" customHeight="1" spans="1:12">
      <c r="A175" s="38" t="s">
        <v>289</v>
      </c>
      <c r="B175" s="39" t="s">
        <v>558</v>
      </c>
      <c r="C175" s="40" t="s">
        <v>559</v>
      </c>
      <c r="D175" s="40" t="s">
        <v>560</v>
      </c>
      <c r="E175" s="36" t="s">
        <v>41</v>
      </c>
      <c r="F175" s="37"/>
      <c r="G175" s="42">
        <v>45.93</v>
      </c>
      <c r="H175" s="41">
        <f t="shared" si="5"/>
        <v>45.93</v>
      </c>
      <c r="I175" s="56">
        <f t="shared" si="6"/>
        <v>0</v>
      </c>
      <c r="J175" s="54">
        <f>ROUND(H175*报价汇总表3!$C$8,2)</f>
        <v>0</v>
      </c>
      <c r="K175" s="56"/>
      <c r="L175" s="53"/>
    </row>
    <row r="176" ht="30" customHeight="1" spans="1:12">
      <c r="A176" s="38" t="s">
        <v>406</v>
      </c>
      <c r="B176" s="39" t="s">
        <v>561</v>
      </c>
      <c r="C176" s="40" t="s">
        <v>562</v>
      </c>
      <c r="D176" s="40"/>
      <c r="E176" s="36" t="s">
        <v>33</v>
      </c>
      <c r="F176" s="37"/>
      <c r="G176" s="42">
        <v>0</v>
      </c>
      <c r="H176" s="41">
        <f t="shared" si="5"/>
        <v>0</v>
      </c>
      <c r="I176" s="56">
        <f t="shared" si="6"/>
        <v>0</v>
      </c>
      <c r="J176" s="54">
        <f>ROUND(H176*报价汇总表3!$C$8,2)</f>
        <v>0</v>
      </c>
      <c r="K176" s="56"/>
      <c r="L176" s="53"/>
    </row>
    <row r="177" ht="69.95" customHeight="1" spans="1:12">
      <c r="A177" s="38" t="s">
        <v>61</v>
      </c>
      <c r="B177" s="39" t="s">
        <v>563</v>
      </c>
      <c r="C177" s="40" t="s">
        <v>564</v>
      </c>
      <c r="D177" s="40" t="s">
        <v>560</v>
      </c>
      <c r="E177" s="36" t="s">
        <v>41</v>
      </c>
      <c r="F177" s="37"/>
      <c r="G177" s="42">
        <v>51.67</v>
      </c>
      <c r="H177" s="41">
        <f t="shared" si="5"/>
        <v>51.67</v>
      </c>
      <c r="I177" s="56">
        <f t="shared" si="6"/>
        <v>0</v>
      </c>
      <c r="J177" s="54">
        <f>ROUND(H177*报价汇总表3!$C$8,2)</f>
        <v>0</v>
      </c>
      <c r="K177" s="56"/>
      <c r="L177" s="53"/>
    </row>
    <row r="178" ht="69.95" customHeight="1" spans="1:12">
      <c r="A178" s="38" t="s">
        <v>66</v>
      </c>
      <c r="B178" s="39" t="s">
        <v>565</v>
      </c>
      <c r="C178" s="40" t="s">
        <v>566</v>
      </c>
      <c r="D178" s="40" t="s">
        <v>560</v>
      </c>
      <c r="E178" s="36" t="s">
        <v>41</v>
      </c>
      <c r="F178" s="37"/>
      <c r="G178" s="42">
        <v>56.04</v>
      </c>
      <c r="H178" s="41">
        <f t="shared" si="5"/>
        <v>56.04</v>
      </c>
      <c r="I178" s="56">
        <f t="shared" si="6"/>
        <v>0</v>
      </c>
      <c r="J178" s="54">
        <f>ROUND(H178*报价汇总表3!$C$8,2)</f>
        <v>0</v>
      </c>
      <c r="K178" s="56"/>
      <c r="L178" s="53"/>
    </row>
    <row r="179" ht="69.95" customHeight="1" spans="1:12">
      <c r="A179" s="38" t="s">
        <v>372</v>
      </c>
      <c r="B179" s="39" t="s">
        <v>567</v>
      </c>
      <c r="C179" s="40" t="s">
        <v>568</v>
      </c>
      <c r="D179" s="40" t="s">
        <v>560</v>
      </c>
      <c r="E179" s="36" t="s">
        <v>41</v>
      </c>
      <c r="F179" s="37"/>
      <c r="G179" s="42">
        <v>59.87</v>
      </c>
      <c r="H179" s="41">
        <f t="shared" si="5"/>
        <v>59.87</v>
      </c>
      <c r="I179" s="56">
        <f t="shared" si="6"/>
        <v>0</v>
      </c>
      <c r="J179" s="54">
        <f>ROUND(H179*报价汇总表3!$C$8,2)</f>
        <v>0</v>
      </c>
      <c r="K179" s="56"/>
      <c r="L179" s="53"/>
    </row>
    <row r="180" ht="80.1" customHeight="1" spans="1:12">
      <c r="A180" s="38" t="s">
        <v>411</v>
      </c>
      <c r="B180" s="39" t="s">
        <v>569</v>
      </c>
      <c r="C180" s="40" t="s">
        <v>570</v>
      </c>
      <c r="D180" s="40" t="s">
        <v>571</v>
      </c>
      <c r="E180" s="36" t="s">
        <v>41</v>
      </c>
      <c r="F180" s="37"/>
      <c r="G180" s="42">
        <v>39.81</v>
      </c>
      <c r="H180" s="41">
        <f t="shared" si="5"/>
        <v>39.81</v>
      </c>
      <c r="I180" s="56">
        <f t="shared" si="6"/>
        <v>0</v>
      </c>
      <c r="J180" s="54">
        <f>ROUND(H180*报价汇总表3!$C$8,2)</f>
        <v>0</v>
      </c>
      <c r="K180" s="56"/>
      <c r="L180" s="53"/>
    </row>
    <row r="181" ht="50.1" customHeight="1" spans="1:12">
      <c r="A181" s="38" t="s">
        <v>415</v>
      </c>
      <c r="B181" s="39" t="s">
        <v>572</v>
      </c>
      <c r="C181" s="40" t="s">
        <v>573</v>
      </c>
      <c r="D181" s="40" t="s">
        <v>574</v>
      </c>
      <c r="E181" s="36" t="s">
        <v>41</v>
      </c>
      <c r="F181" s="37"/>
      <c r="G181" s="42">
        <v>38.7</v>
      </c>
      <c r="H181" s="41">
        <f t="shared" si="5"/>
        <v>38.7</v>
      </c>
      <c r="I181" s="56">
        <f t="shared" si="6"/>
        <v>0</v>
      </c>
      <c r="J181" s="54">
        <f>ROUND(H181*报价汇总表3!$C$8,2)</f>
        <v>0</v>
      </c>
      <c r="K181" s="56"/>
      <c r="L181" s="53"/>
    </row>
    <row r="182" ht="30" customHeight="1" spans="1:12">
      <c r="A182" s="38" t="s">
        <v>419</v>
      </c>
      <c r="B182" s="39" t="s">
        <v>575</v>
      </c>
      <c r="C182" s="40" t="s">
        <v>576</v>
      </c>
      <c r="D182" s="40" t="s">
        <v>577</v>
      </c>
      <c r="E182" s="36" t="s">
        <v>41</v>
      </c>
      <c r="F182" s="37"/>
      <c r="G182" s="42">
        <v>14.55</v>
      </c>
      <c r="H182" s="41">
        <f t="shared" si="5"/>
        <v>14.55</v>
      </c>
      <c r="I182" s="56">
        <f t="shared" si="6"/>
        <v>0</v>
      </c>
      <c r="J182" s="54">
        <f>ROUND(H182*报价汇总表3!$C$8,2)</f>
        <v>0</v>
      </c>
      <c r="K182" s="56"/>
      <c r="L182" s="53"/>
    </row>
    <row r="183" ht="30" customHeight="1" spans="1:12">
      <c r="A183" s="38" t="s">
        <v>578</v>
      </c>
      <c r="B183" s="39" t="s">
        <v>579</v>
      </c>
      <c r="C183" s="40" t="s">
        <v>580</v>
      </c>
      <c r="D183" s="40"/>
      <c r="E183" s="36" t="s">
        <v>33</v>
      </c>
      <c r="F183" s="37"/>
      <c r="G183" s="42">
        <v>0</v>
      </c>
      <c r="H183" s="41">
        <f t="shared" si="5"/>
        <v>0</v>
      </c>
      <c r="I183" s="56">
        <f t="shared" si="6"/>
        <v>0</v>
      </c>
      <c r="J183" s="54">
        <f>ROUND(H183*报价汇总表3!$C$8,2)</f>
        <v>0</v>
      </c>
      <c r="K183" s="56"/>
      <c r="L183" s="53"/>
    </row>
    <row r="184" ht="20.1" customHeight="1" spans="1:12">
      <c r="A184" s="38" t="s">
        <v>45</v>
      </c>
      <c r="B184" s="39" t="s">
        <v>581</v>
      </c>
      <c r="C184" s="40" t="s">
        <v>582</v>
      </c>
      <c r="D184" s="40"/>
      <c r="E184" s="36" t="s">
        <v>33</v>
      </c>
      <c r="F184" s="37"/>
      <c r="G184" s="42">
        <v>0</v>
      </c>
      <c r="H184" s="41">
        <f t="shared" si="5"/>
        <v>0</v>
      </c>
      <c r="I184" s="56">
        <f t="shared" si="6"/>
        <v>0</v>
      </c>
      <c r="J184" s="54">
        <f>ROUND(H184*报价汇总表3!$C$8,2)</f>
        <v>0</v>
      </c>
      <c r="K184" s="56"/>
      <c r="L184" s="53"/>
    </row>
    <row r="185" ht="69.95" customHeight="1" spans="1:12">
      <c r="A185" s="38" t="s">
        <v>61</v>
      </c>
      <c r="B185" s="39" t="s">
        <v>583</v>
      </c>
      <c r="C185" s="40" t="s">
        <v>584</v>
      </c>
      <c r="D185" s="40" t="s">
        <v>585</v>
      </c>
      <c r="E185" s="36" t="s">
        <v>57</v>
      </c>
      <c r="F185" s="37">
        <v>150</v>
      </c>
      <c r="G185" s="42">
        <v>350.98</v>
      </c>
      <c r="H185" s="41">
        <f t="shared" si="5"/>
        <v>350.98</v>
      </c>
      <c r="I185" s="56">
        <f t="shared" si="6"/>
        <v>52647</v>
      </c>
      <c r="J185" s="57"/>
      <c r="K185" s="56">
        <f>ROUND(F185*J185,0)</f>
        <v>0</v>
      </c>
      <c r="L185" s="53"/>
    </row>
    <row r="186" ht="69.95" customHeight="1" spans="1:12">
      <c r="A186" s="38" t="s">
        <v>66</v>
      </c>
      <c r="B186" s="39" t="s">
        <v>586</v>
      </c>
      <c r="C186" s="40" t="s">
        <v>587</v>
      </c>
      <c r="D186" s="40" t="s">
        <v>585</v>
      </c>
      <c r="E186" s="36" t="s">
        <v>57</v>
      </c>
      <c r="F186" s="37"/>
      <c r="G186" s="42">
        <v>388.93</v>
      </c>
      <c r="H186" s="41">
        <f t="shared" si="5"/>
        <v>388.93</v>
      </c>
      <c r="I186" s="56">
        <f t="shared" si="6"/>
        <v>0</v>
      </c>
      <c r="J186" s="54">
        <f>ROUND(H186*报价汇总表3!$C$8,2)</f>
        <v>0</v>
      </c>
      <c r="K186" s="56"/>
      <c r="L186" s="53"/>
    </row>
    <row r="187" ht="20.1" customHeight="1" spans="1:12">
      <c r="A187" s="38" t="s">
        <v>49</v>
      </c>
      <c r="B187" s="39" t="s">
        <v>588</v>
      </c>
      <c r="C187" s="40" t="s">
        <v>589</v>
      </c>
      <c r="D187" s="40"/>
      <c r="E187" s="36" t="s">
        <v>33</v>
      </c>
      <c r="F187" s="37"/>
      <c r="G187" s="42">
        <v>0</v>
      </c>
      <c r="H187" s="41">
        <f t="shared" si="5"/>
        <v>0</v>
      </c>
      <c r="I187" s="56">
        <f t="shared" si="6"/>
        <v>0</v>
      </c>
      <c r="J187" s="54">
        <f>ROUND(H187*报价汇总表3!$C$8,2)</f>
        <v>0</v>
      </c>
      <c r="K187" s="56"/>
      <c r="L187" s="53"/>
    </row>
    <row r="188" ht="69.95" customHeight="1" spans="1:12">
      <c r="A188" s="38" t="s">
        <v>61</v>
      </c>
      <c r="B188" s="39" t="s">
        <v>590</v>
      </c>
      <c r="C188" s="40" t="s">
        <v>591</v>
      </c>
      <c r="D188" s="40" t="s">
        <v>585</v>
      </c>
      <c r="E188" s="36" t="s">
        <v>57</v>
      </c>
      <c r="F188" s="37">
        <v>120</v>
      </c>
      <c r="G188" s="42">
        <v>389.63</v>
      </c>
      <c r="H188" s="41">
        <f t="shared" si="5"/>
        <v>389.63</v>
      </c>
      <c r="I188" s="56">
        <f t="shared" si="6"/>
        <v>46756</v>
      </c>
      <c r="J188" s="57"/>
      <c r="K188" s="56">
        <f>ROUND(F188*J188,0)</f>
        <v>0</v>
      </c>
      <c r="L188" s="53"/>
    </row>
    <row r="189" ht="69.95" customHeight="1" spans="1:12">
      <c r="A189" s="38" t="s">
        <v>66</v>
      </c>
      <c r="B189" s="39" t="s">
        <v>592</v>
      </c>
      <c r="C189" s="40" t="s">
        <v>593</v>
      </c>
      <c r="D189" s="40" t="s">
        <v>585</v>
      </c>
      <c r="E189" s="36" t="s">
        <v>57</v>
      </c>
      <c r="F189" s="37"/>
      <c r="G189" s="42">
        <v>406.16</v>
      </c>
      <c r="H189" s="41">
        <f t="shared" si="5"/>
        <v>406.16</v>
      </c>
      <c r="I189" s="56">
        <f t="shared" si="6"/>
        <v>0</v>
      </c>
      <c r="J189" s="54">
        <f>ROUND(H189*报价汇总表3!$C$8,2)</f>
        <v>0</v>
      </c>
      <c r="K189" s="56"/>
      <c r="L189" s="53"/>
    </row>
    <row r="190" ht="69.95" customHeight="1" spans="1:12">
      <c r="A190" s="38" t="s">
        <v>372</v>
      </c>
      <c r="B190" s="39" t="s">
        <v>594</v>
      </c>
      <c r="C190" s="40" t="s">
        <v>595</v>
      </c>
      <c r="D190" s="40" t="s">
        <v>585</v>
      </c>
      <c r="E190" s="36" t="s">
        <v>57</v>
      </c>
      <c r="F190" s="37"/>
      <c r="G190" s="42">
        <v>384.58</v>
      </c>
      <c r="H190" s="41">
        <f t="shared" si="5"/>
        <v>384.58</v>
      </c>
      <c r="I190" s="56">
        <f t="shared" si="6"/>
        <v>0</v>
      </c>
      <c r="J190" s="54">
        <f>ROUND(H190*报价汇总表3!$C$8,2)</f>
        <v>0</v>
      </c>
      <c r="K190" s="56"/>
      <c r="L190" s="53"/>
    </row>
    <row r="191" ht="20.1" customHeight="1" spans="1:12">
      <c r="A191" s="38" t="s">
        <v>596</v>
      </c>
      <c r="B191" s="39" t="s">
        <v>597</v>
      </c>
      <c r="C191" s="40" t="s">
        <v>598</v>
      </c>
      <c r="D191" s="40"/>
      <c r="E191" s="36" t="s">
        <v>33</v>
      </c>
      <c r="F191" s="37"/>
      <c r="G191" s="42">
        <v>0</v>
      </c>
      <c r="H191" s="41">
        <f t="shared" si="5"/>
        <v>0</v>
      </c>
      <c r="I191" s="56">
        <f t="shared" si="6"/>
        <v>0</v>
      </c>
      <c r="J191" s="54">
        <f>ROUND(H191*报价汇总表3!$C$8,2)</f>
        <v>0</v>
      </c>
      <c r="K191" s="56"/>
      <c r="L191" s="53"/>
    </row>
    <row r="192" ht="20.1" customHeight="1" spans="1:12">
      <c r="A192" s="38" t="s">
        <v>45</v>
      </c>
      <c r="B192" s="39" t="s">
        <v>599</v>
      </c>
      <c r="C192" s="40" t="s">
        <v>600</v>
      </c>
      <c r="D192" s="40"/>
      <c r="E192" s="36" t="s">
        <v>33</v>
      </c>
      <c r="F192" s="37"/>
      <c r="G192" s="42">
        <v>0</v>
      </c>
      <c r="H192" s="41">
        <f t="shared" si="5"/>
        <v>0</v>
      </c>
      <c r="I192" s="56">
        <f t="shared" si="6"/>
        <v>0</v>
      </c>
      <c r="J192" s="54">
        <f>ROUND(H192*报价汇总表3!$C$8,2)</f>
        <v>0</v>
      </c>
      <c r="K192" s="56"/>
      <c r="L192" s="53"/>
    </row>
    <row r="193" ht="60" customHeight="1" spans="1:12">
      <c r="A193" s="38" t="s">
        <v>61</v>
      </c>
      <c r="B193" s="39" t="s">
        <v>601</v>
      </c>
      <c r="C193" s="40" t="s">
        <v>602</v>
      </c>
      <c r="D193" s="40" t="s">
        <v>603</v>
      </c>
      <c r="E193" s="36" t="s">
        <v>57</v>
      </c>
      <c r="F193" s="37"/>
      <c r="G193" s="42">
        <v>241.36758</v>
      </c>
      <c r="H193" s="41">
        <f t="shared" si="5"/>
        <v>241.37</v>
      </c>
      <c r="I193" s="56">
        <f t="shared" si="6"/>
        <v>0</v>
      </c>
      <c r="J193" s="54">
        <f>ROUND(H193*报价汇总表3!$C$8,2)</f>
        <v>0</v>
      </c>
      <c r="K193" s="56"/>
      <c r="L193" s="53" t="s">
        <v>437</v>
      </c>
    </row>
    <row r="194" ht="60" customHeight="1" spans="1:12">
      <c r="A194" s="38" t="s">
        <v>66</v>
      </c>
      <c r="B194" s="39" t="s">
        <v>604</v>
      </c>
      <c r="C194" s="40" t="s">
        <v>605</v>
      </c>
      <c r="D194" s="40" t="s">
        <v>603</v>
      </c>
      <c r="E194" s="36" t="s">
        <v>57</v>
      </c>
      <c r="F194" s="37">
        <v>250</v>
      </c>
      <c r="G194" s="42">
        <v>241.1267</v>
      </c>
      <c r="H194" s="41">
        <f t="shared" si="5"/>
        <v>241.13</v>
      </c>
      <c r="I194" s="56">
        <f t="shared" si="6"/>
        <v>60283</v>
      </c>
      <c r="J194" s="57"/>
      <c r="K194" s="56">
        <f>ROUND(F194*J194,0)</f>
        <v>0</v>
      </c>
      <c r="L194" s="53" t="s">
        <v>146</v>
      </c>
    </row>
    <row r="195" ht="60" customHeight="1" spans="1:12">
      <c r="A195" s="38" t="s">
        <v>372</v>
      </c>
      <c r="B195" s="39" t="s">
        <v>606</v>
      </c>
      <c r="C195" s="40" t="s">
        <v>607</v>
      </c>
      <c r="D195" s="40" t="s">
        <v>603</v>
      </c>
      <c r="E195" s="36" t="s">
        <v>57</v>
      </c>
      <c r="F195" s="37"/>
      <c r="G195" s="42">
        <v>241.1308427008</v>
      </c>
      <c r="H195" s="41">
        <f t="shared" si="5"/>
        <v>241.13</v>
      </c>
      <c r="I195" s="56">
        <f t="shared" si="6"/>
        <v>0</v>
      </c>
      <c r="J195" s="54">
        <f>ROUND(H195*报价汇总表3!$C$8,2)</f>
        <v>0</v>
      </c>
      <c r="K195" s="56"/>
      <c r="L195" s="53" t="s">
        <v>608</v>
      </c>
    </row>
    <row r="196" ht="60" customHeight="1" spans="1:12">
      <c r="A196" s="38" t="s">
        <v>376</v>
      </c>
      <c r="B196" s="39" t="s">
        <v>609</v>
      </c>
      <c r="C196" s="40" t="s">
        <v>610</v>
      </c>
      <c r="D196" s="40" t="s">
        <v>603</v>
      </c>
      <c r="E196" s="36" t="s">
        <v>57</v>
      </c>
      <c r="F196" s="37"/>
      <c r="G196" s="42">
        <v>241.1292394864</v>
      </c>
      <c r="H196" s="41">
        <f t="shared" si="5"/>
        <v>241.13</v>
      </c>
      <c r="I196" s="56">
        <f t="shared" si="6"/>
        <v>0</v>
      </c>
      <c r="J196" s="54">
        <f>ROUND(H196*报价汇总表3!$C$8,2)</f>
        <v>0</v>
      </c>
      <c r="K196" s="56"/>
      <c r="L196" s="53" t="s">
        <v>611</v>
      </c>
    </row>
    <row r="197" ht="60" customHeight="1" spans="1:12">
      <c r="A197" s="38" t="s">
        <v>403</v>
      </c>
      <c r="B197" s="39" t="s">
        <v>612</v>
      </c>
      <c r="C197" s="40" t="s">
        <v>613</v>
      </c>
      <c r="D197" s="40" t="s">
        <v>603</v>
      </c>
      <c r="E197" s="36" t="s">
        <v>57</v>
      </c>
      <c r="F197" s="37"/>
      <c r="G197" s="42">
        <v>224.1009124008</v>
      </c>
      <c r="H197" s="41">
        <f t="shared" si="5"/>
        <v>224.1</v>
      </c>
      <c r="I197" s="56">
        <f t="shared" si="6"/>
        <v>0</v>
      </c>
      <c r="J197" s="54">
        <f>ROUND(H197*报价汇总表3!$C$8,2)</f>
        <v>0</v>
      </c>
      <c r="K197" s="56"/>
      <c r="L197" s="53" t="s">
        <v>614</v>
      </c>
    </row>
    <row r="198" ht="60" customHeight="1" spans="1:12">
      <c r="A198" s="38" t="s">
        <v>615</v>
      </c>
      <c r="B198" s="39" t="s">
        <v>616</v>
      </c>
      <c r="C198" s="40" t="s">
        <v>617</v>
      </c>
      <c r="D198" s="40" t="s">
        <v>603</v>
      </c>
      <c r="E198" s="36" t="s">
        <v>57</v>
      </c>
      <c r="F198" s="37"/>
      <c r="G198" s="42">
        <v>224.09574</v>
      </c>
      <c r="H198" s="41">
        <f t="shared" si="5"/>
        <v>224.1</v>
      </c>
      <c r="I198" s="56">
        <f t="shared" si="6"/>
        <v>0</v>
      </c>
      <c r="J198" s="54">
        <f>ROUND(H198*报价汇总表3!$C$8,2)</f>
        <v>0</v>
      </c>
      <c r="K198" s="56"/>
      <c r="L198" s="53" t="s">
        <v>437</v>
      </c>
    </row>
    <row r="199" ht="30" customHeight="1" spans="1:12">
      <c r="A199" s="38" t="s">
        <v>618</v>
      </c>
      <c r="B199" s="39" t="s">
        <v>619</v>
      </c>
      <c r="C199" s="40" t="s">
        <v>620</v>
      </c>
      <c r="D199" s="40" t="s">
        <v>621</v>
      </c>
      <c r="E199" s="36" t="s">
        <v>57</v>
      </c>
      <c r="F199" s="37">
        <v>200</v>
      </c>
      <c r="G199" s="42">
        <v>162.6834563118</v>
      </c>
      <c r="H199" s="41">
        <f t="shared" ref="H199:H262" si="7">ROUND(G199,2)</f>
        <v>162.68</v>
      </c>
      <c r="I199" s="56">
        <f t="shared" ref="I199:I262" si="8">ROUND(F199*H199,0)</f>
        <v>32536</v>
      </c>
      <c r="J199" s="57"/>
      <c r="K199" s="56">
        <f>ROUND(F199*J199,0)</f>
        <v>0</v>
      </c>
      <c r="L199" s="53" t="s">
        <v>146</v>
      </c>
    </row>
    <row r="200" ht="30" customHeight="1" spans="1:12">
      <c r="A200" s="38" t="s">
        <v>622</v>
      </c>
      <c r="B200" s="39"/>
      <c r="C200" s="40" t="s">
        <v>623</v>
      </c>
      <c r="D200" s="40"/>
      <c r="E200" s="36" t="s">
        <v>57</v>
      </c>
      <c r="F200" s="37">
        <v>120</v>
      </c>
      <c r="G200" s="42">
        <v>162.678655209</v>
      </c>
      <c r="H200" s="41">
        <f t="shared" si="7"/>
        <v>162.68</v>
      </c>
      <c r="I200" s="56">
        <f t="shared" si="8"/>
        <v>19522</v>
      </c>
      <c r="J200" s="57"/>
      <c r="K200" s="56">
        <f>ROUND(F200*J200,0)</f>
        <v>0</v>
      </c>
      <c r="L200" s="53" t="s">
        <v>437</v>
      </c>
    </row>
    <row r="201" ht="69.95" customHeight="1" spans="1:12">
      <c r="A201" s="38" t="s">
        <v>49</v>
      </c>
      <c r="B201" s="39" t="s">
        <v>624</v>
      </c>
      <c r="C201" s="40" t="s">
        <v>625</v>
      </c>
      <c r="D201" s="40" t="s">
        <v>626</v>
      </c>
      <c r="E201" s="36" t="s">
        <v>57</v>
      </c>
      <c r="F201" s="37"/>
      <c r="G201" s="42">
        <v>270.052480864</v>
      </c>
      <c r="H201" s="41">
        <f t="shared" si="7"/>
        <v>270.05</v>
      </c>
      <c r="I201" s="56">
        <f t="shared" si="8"/>
        <v>0</v>
      </c>
      <c r="J201" s="54">
        <f>ROUND(H201*报价汇总表3!$C$8,2)</f>
        <v>0</v>
      </c>
      <c r="K201" s="56"/>
      <c r="L201" s="53" t="s">
        <v>437</v>
      </c>
    </row>
    <row r="202" ht="69.95" customHeight="1" spans="1:12">
      <c r="A202" s="38" t="s">
        <v>627</v>
      </c>
      <c r="B202" s="39" t="s">
        <v>628</v>
      </c>
      <c r="C202" s="40" t="s">
        <v>629</v>
      </c>
      <c r="D202" s="40" t="s">
        <v>626</v>
      </c>
      <c r="E202" s="36" t="s">
        <v>57</v>
      </c>
      <c r="F202" s="37"/>
      <c r="G202" s="42">
        <v>269.344295589</v>
      </c>
      <c r="H202" s="41">
        <f t="shared" si="7"/>
        <v>269.34</v>
      </c>
      <c r="I202" s="56">
        <f t="shared" si="8"/>
        <v>0</v>
      </c>
      <c r="J202" s="54">
        <f>ROUND(H202*报价汇总表3!$C$8,2)</f>
        <v>0</v>
      </c>
      <c r="K202" s="56"/>
      <c r="L202" s="53" t="s">
        <v>146</v>
      </c>
    </row>
    <row r="203" ht="20.1" customHeight="1" spans="1:12">
      <c r="A203" s="38" t="s">
        <v>630</v>
      </c>
      <c r="B203" s="39" t="s">
        <v>631</v>
      </c>
      <c r="C203" s="40" t="s">
        <v>632</v>
      </c>
      <c r="D203" s="40"/>
      <c r="E203" s="36" t="s">
        <v>33</v>
      </c>
      <c r="F203" s="37"/>
      <c r="G203" s="42">
        <v>0</v>
      </c>
      <c r="H203" s="41">
        <f t="shared" si="7"/>
        <v>0</v>
      </c>
      <c r="I203" s="56">
        <f t="shared" si="8"/>
        <v>0</v>
      </c>
      <c r="J203" s="54">
        <f>ROUND(H203*报价汇总表3!$C$8,2)</f>
        <v>0</v>
      </c>
      <c r="K203" s="56"/>
      <c r="L203" s="53"/>
    </row>
    <row r="204" ht="30" customHeight="1" spans="1:12">
      <c r="A204" s="38" t="s">
        <v>45</v>
      </c>
      <c r="B204" s="39" t="s">
        <v>633</v>
      </c>
      <c r="C204" s="40" t="s">
        <v>634</v>
      </c>
      <c r="D204" s="40"/>
      <c r="E204" s="36" t="s">
        <v>33</v>
      </c>
      <c r="F204" s="37"/>
      <c r="G204" s="42">
        <v>0</v>
      </c>
      <c r="H204" s="41">
        <f t="shared" si="7"/>
        <v>0</v>
      </c>
      <c r="I204" s="56">
        <f t="shared" si="8"/>
        <v>0</v>
      </c>
      <c r="J204" s="54">
        <f>ROUND(H204*报价汇总表3!$C$8,2)</f>
        <v>0</v>
      </c>
      <c r="K204" s="56"/>
      <c r="L204" s="53"/>
    </row>
    <row r="205" ht="90" customHeight="1" spans="1:12">
      <c r="A205" s="38" t="s">
        <v>61</v>
      </c>
      <c r="B205" s="39" t="s">
        <v>635</v>
      </c>
      <c r="C205" s="40" t="s">
        <v>636</v>
      </c>
      <c r="D205" s="40" t="s">
        <v>637</v>
      </c>
      <c r="E205" s="36" t="s">
        <v>57</v>
      </c>
      <c r="F205" s="37"/>
      <c r="G205" s="42">
        <v>345.19</v>
      </c>
      <c r="H205" s="41">
        <f t="shared" si="7"/>
        <v>345.19</v>
      </c>
      <c r="I205" s="56">
        <f t="shared" si="8"/>
        <v>0</v>
      </c>
      <c r="J205" s="54">
        <f>ROUND(H205*报价汇总表3!$C$8,2)</f>
        <v>0</v>
      </c>
      <c r="K205" s="56"/>
      <c r="L205" s="53"/>
    </row>
    <row r="206" ht="90" customHeight="1" spans="1:12">
      <c r="A206" s="38" t="s">
        <v>66</v>
      </c>
      <c r="B206" s="39" t="s">
        <v>638</v>
      </c>
      <c r="C206" s="40" t="s">
        <v>639</v>
      </c>
      <c r="D206" s="40" t="s">
        <v>637</v>
      </c>
      <c r="E206" s="36" t="s">
        <v>57</v>
      </c>
      <c r="F206" s="37"/>
      <c r="G206" s="42">
        <v>348.88</v>
      </c>
      <c r="H206" s="41">
        <f t="shared" si="7"/>
        <v>348.88</v>
      </c>
      <c r="I206" s="56">
        <f t="shared" si="8"/>
        <v>0</v>
      </c>
      <c r="J206" s="54">
        <f>ROUND(H206*报价汇总表3!$C$8,2)</f>
        <v>0</v>
      </c>
      <c r="K206" s="56"/>
      <c r="L206" s="53"/>
    </row>
    <row r="207" ht="20.1" customHeight="1" spans="1:12">
      <c r="A207" s="38" t="s">
        <v>49</v>
      </c>
      <c r="B207" s="39" t="s">
        <v>640</v>
      </c>
      <c r="C207" s="40" t="s">
        <v>641</v>
      </c>
      <c r="D207" s="40"/>
      <c r="E207" s="36" t="s">
        <v>33</v>
      </c>
      <c r="F207" s="37"/>
      <c r="G207" s="42">
        <v>0</v>
      </c>
      <c r="H207" s="41">
        <f t="shared" si="7"/>
        <v>0</v>
      </c>
      <c r="I207" s="56">
        <f t="shared" si="8"/>
        <v>0</v>
      </c>
      <c r="J207" s="54">
        <f>ROUND(H207*报价汇总表3!$C$8,2)</f>
        <v>0</v>
      </c>
      <c r="K207" s="56"/>
      <c r="L207" s="53"/>
    </row>
    <row r="208" ht="80.1" customHeight="1" spans="1:12">
      <c r="A208" s="38" t="s">
        <v>61</v>
      </c>
      <c r="B208" s="39" t="s">
        <v>642</v>
      </c>
      <c r="C208" s="40" t="s">
        <v>643</v>
      </c>
      <c r="D208" s="40" t="s">
        <v>644</v>
      </c>
      <c r="E208" s="36" t="s">
        <v>57</v>
      </c>
      <c r="F208" s="37"/>
      <c r="G208" s="42">
        <v>230.490298515</v>
      </c>
      <c r="H208" s="41">
        <f t="shared" si="7"/>
        <v>230.49</v>
      </c>
      <c r="I208" s="56">
        <f t="shared" si="8"/>
        <v>0</v>
      </c>
      <c r="J208" s="54">
        <f>ROUND(H208*报价汇总表3!$C$8,2)</f>
        <v>0</v>
      </c>
      <c r="K208" s="56"/>
      <c r="L208" s="53" t="s">
        <v>614</v>
      </c>
    </row>
    <row r="209" ht="80.1" customHeight="1" spans="1:12">
      <c r="A209" s="38" t="s">
        <v>66</v>
      </c>
      <c r="B209" s="39" t="s">
        <v>645</v>
      </c>
      <c r="C209" s="40" t="s">
        <v>646</v>
      </c>
      <c r="D209" s="40" t="s">
        <v>644</v>
      </c>
      <c r="E209" s="36" t="s">
        <v>57</v>
      </c>
      <c r="F209" s="37"/>
      <c r="G209" s="42">
        <v>171.1343467518</v>
      </c>
      <c r="H209" s="41">
        <f t="shared" si="7"/>
        <v>171.13</v>
      </c>
      <c r="I209" s="56">
        <f t="shared" si="8"/>
        <v>0</v>
      </c>
      <c r="J209" s="54">
        <f>ROUND(H209*报价汇总表3!$C$8,2)</f>
        <v>0</v>
      </c>
      <c r="K209" s="56"/>
      <c r="L209" s="53" t="s">
        <v>437</v>
      </c>
    </row>
    <row r="210" ht="80.1" customHeight="1" spans="1:12">
      <c r="A210" s="38" t="s">
        <v>647</v>
      </c>
      <c r="B210" s="39" t="s">
        <v>648</v>
      </c>
      <c r="C210" s="40" t="s">
        <v>649</v>
      </c>
      <c r="D210" s="40" t="s">
        <v>644</v>
      </c>
      <c r="E210" s="36" t="s">
        <v>57</v>
      </c>
      <c r="F210" s="37"/>
      <c r="G210" s="42">
        <v>230.4902895085</v>
      </c>
      <c r="H210" s="41">
        <f t="shared" si="7"/>
        <v>230.49</v>
      </c>
      <c r="I210" s="56">
        <f t="shared" si="8"/>
        <v>0</v>
      </c>
      <c r="J210" s="54">
        <f>ROUND(H210*报价汇总表3!$C$8,2)</f>
        <v>0</v>
      </c>
      <c r="K210" s="56"/>
      <c r="L210" s="53" t="s">
        <v>650</v>
      </c>
    </row>
    <row r="211" ht="99.95" customHeight="1" spans="1:12">
      <c r="A211" s="38" t="s">
        <v>190</v>
      </c>
      <c r="B211" s="39" t="s">
        <v>651</v>
      </c>
      <c r="C211" s="40" t="s">
        <v>652</v>
      </c>
      <c r="D211" s="40" t="s">
        <v>653</v>
      </c>
      <c r="E211" s="36" t="s">
        <v>57</v>
      </c>
      <c r="F211" s="37"/>
      <c r="G211" s="42">
        <v>182.75</v>
      </c>
      <c r="H211" s="41">
        <f t="shared" si="7"/>
        <v>182.75</v>
      </c>
      <c r="I211" s="56">
        <f t="shared" si="8"/>
        <v>0</v>
      </c>
      <c r="J211" s="54">
        <f>ROUND(H211*报价汇总表3!$C$8,2)</f>
        <v>0</v>
      </c>
      <c r="K211" s="56"/>
      <c r="L211" s="53"/>
    </row>
    <row r="212" ht="30" customHeight="1" spans="1:12">
      <c r="A212" s="38" t="s">
        <v>285</v>
      </c>
      <c r="B212" s="39" t="s">
        <v>654</v>
      </c>
      <c r="C212" s="40" t="s">
        <v>655</v>
      </c>
      <c r="D212" s="40" t="s">
        <v>656</v>
      </c>
      <c r="E212" s="36" t="s">
        <v>57</v>
      </c>
      <c r="F212" s="37"/>
      <c r="G212" s="42">
        <v>102.78</v>
      </c>
      <c r="H212" s="41">
        <f t="shared" si="7"/>
        <v>102.78</v>
      </c>
      <c r="I212" s="56">
        <f t="shared" si="8"/>
        <v>0</v>
      </c>
      <c r="J212" s="54">
        <f>ROUND(H212*报价汇总表3!$C$8,2)</f>
        <v>0</v>
      </c>
      <c r="K212" s="56"/>
      <c r="L212" s="53"/>
    </row>
    <row r="213" ht="60" customHeight="1" spans="1:12">
      <c r="A213" s="38" t="s">
        <v>657</v>
      </c>
      <c r="B213" s="39" t="s">
        <v>658</v>
      </c>
      <c r="C213" s="40" t="s">
        <v>659</v>
      </c>
      <c r="D213" s="40" t="s">
        <v>660</v>
      </c>
      <c r="E213" s="36" t="s">
        <v>41</v>
      </c>
      <c r="F213" s="37"/>
      <c r="G213" s="42">
        <v>6.6373662508</v>
      </c>
      <c r="H213" s="41">
        <f t="shared" si="7"/>
        <v>6.64</v>
      </c>
      <c r="I213" s="56">
        <f t="shared" si="8"/>
        <v>0</v>
      </c>
      <c r="J213" s="54">
        <f>ROUND(H213*报价汇总表3!$C$8,2)</f>
        <v>0</v>
      </c>
      <c r="K213" s="56"/>
      <c r="L213" s="53" t="s">
        <v>97</v>
      </c>
    </row>
    <row r="214" ht="60" customHeight="1" spans="1:12">
      <c r="A214" s="38" t="s">
        <v>661</v>
      </c>
      <c r="B214" s="39" t="s">
        <v>662</v>
      </c>
      <c r="C214" s="40" t="s">
        <v>663</v>
      </c>
      <c r="D214" s="40" t="s">
        <v>664</v>
      </c>
      <c r="E214" s="36" t="s">
        <v>41</v>
      </c>
      <c r="F214" s="37"/>
      <c r="G214" s="42">
        <v>8.2</v>
      </c>
      <c r="H214" s="41">
        <f t="shared" si="7"/>
        <v>8.2</v>
      </c>
      <c r="I214" s="56">
        <f t="shared" si="8"/>
        <v>0</v>
      </c>
      <c r="J214" s="54">
        <f>ROUND(H214*报价汇总表3!$C$8,2)</f>
        <v>0</v>
      </c>
      <c r="K214" s="56"/>
      <c r="L214" s="53"/>
    </row>
    <row r="215" s="5" customFormat="1" ht="60" customHeight="1" spans="1:12">
      <c r="A215" s="38" t="s">
        <v>665</v>
      </c>
      <c r="B215" s="39" t="s">
        <v>666</v>
      </c>
      <c r="C215" s="40" t="s">
        <v>667</v>
      </c>
      <c r="D215" s="40" t="s">
        <v>668</v>
      </c>
      <c r="E215" s="36" t="s">
        <v>41</v>
      </c>
      <c r="F215" s="37"/>
      <c r="G215" s="42">
        <v>10.75</v>
      </c>
      <c r="H215" s="41">
        <f t="shared" si="7"/>
        <v>10.75</v>
      </c>
      <c r="I215" s="56">
        <f t="shared" si="8"/>
        <v>0</v>
      </c>
      <c r="J215" s="54">
        <f>ROUND(H215*报价汇总表3!$C$8,2)</f>
        <v>0</v>
      </c>
      <c r="K215" s="56"/>
      <c r="L215" s="58"/>
    </row>
    <row r="216" s="5" customFormat="1" ht="30" customHeight="1" spans="1:12">
      <c r="A216" s="38" t="s">
        <v>669</v>
      </c>
      <c r="B216" s="39" t="s">
        <v>670</v>
      </c>
      <c r="C216" s="40" t="s">
        <v>671</v>
      </c>
      <c r="D216" s="40" t="s">
        <v>672</v>
      </c>
      <c r="E216" s="33" t="s">
        <v>57</v>
      </c>
      <c r="F216" s="34"/>
      <c r="G216" s="42">
        <v>85.98</v>
      </c>
      <c r="H216" s="41">
        <f t="shared" si="7"/>
        <v>85.98</v>
      </c>
      <c r="I216" s="56">
        <f t="shared" si="8"/>
        <v>0</v>
      </c>
      <c r="J216" s="54">
        <f>ROUND(H216*报价汇总表3!$C$8,2)</f>
        <v>0</v>
      </c>
      <c r="K216" s="56"/>
      <c r="L216" s="58"/>
    </row>
    <row r="217" s="5" customFormat="1" ht="20.1" customHeight="1" spans="1:12">
      <c r="A217" s="38" t="s">
        <v>673</v>
      </c>
      <c r="B217" s="39" t="s">
        <v>674</v>
      </c>
      <c r="C217" s="40" t="s">
        <v>675</v>
      </c>
      <c r="D217" s="40"/>
      <c r="E217" s="33" t="s">
        <v>33</v>
      </c>
      <c r="F217" s="34"/>
      <c r="G217" s="42">
        <v>0</v>
      </c>
      <c r="H217" s="41">
        <f t="shared" si="7"/>
        <v>0</v>
      </c>
      <c r="I217" s="56">
        <f t="shared" si="8"/>
        <v>0</v>
      </c>
      <c r="J217" s="54">
        <f>ROUND(H217*报价汇总表3!$C$8,2)</f>
        <v>0</v>
      </c>
      <c r="K217" s="56"/>
      <c r="L217" s="58"/>
    </row>
    <row r="218" s="5" customFormat="1" ht="20.1" customHeight="1" spans="1:12">
      <c r="A218" s="38" t="s">
        <v>676</v>
      </c>
      <c r="B218" s="39" t="s">
        <v>677</v>
      </c>
      <c r="C218" s="40" t="s">
        <v>678</v>
      </c>
      <c r="D218" s="40"/>
      <c r="E218" s="33" t="s">
        <v>33</v>
      </c>
      <c r="F218" s="34"/>
      <c r="G218" s="42">
        <v>0</v>
      </c>
      <c r="H218" s="41">
        <f t="shared" si="7"/>
        <v>0</v>
      </c>
      <c r="I218" s="56">
        <f t="shared" si="8"/>
        <v>0</v>
      </c>
      <c r="J218" s="54">
        <f>ROUND(H218*报价汇总表3!$C$8,2)</f>
        <v>0</v>
      </c>
      <c r="K218" s="56"/>
      <c r="L218" s="58"/>
    </row>
    <row r="219" s="5" customFormat="1" ht="30" customHeight="1" spans="1:12">
      <c r="A219" s="38" t="s">
        <v>45</v>
      </c>
      <c r="B219" s="39" t="s">
        <v>679</v>
      </c>
      <c r="C219" s="40" t="s">
        <v>680</v>
      </c>
      <c r="D219" s="40"/>
      <c r="E219" s="33" t="s">
        <v>33</v>
      </c>
      <c r="F219" s="34"/>
      <c r="G219" s="42">
        <v>0</v>
      </c>
      <c r="H219" s="41">
        <f t="shared" si="7"/>
        <v>0</v>
      </c>
      <c r="I219" s="56">
        <f t="shared" si="8"/>
        <v>0</v>
      </c>
      <c r="J219" s="54">
        <f>ROUND(H219*报价汇总表3!$C$8,2)</f>
        <v>0</v>
      </c>
      <c r="K219" s="56"/>
      <c r="L219" s="58"/>
    </row>
    <row r="220" ht="90" customHeight="1" spans="1:12">
      <c r="A220" s="38" t="s">
        <v>61</v>
      </c>
      <c r="B220" s="39" t="s">
        <v>681</v>
      </c>
      <c r="C220" s="40" t="s">
        <v>682</v>
      </c>
      <c r="D220" s="40" t="s">
        <v>683</v>
      </c>
      <c r="E220" s="33" t="s">
        <v>57</v>
      </c>
      <c r="F220" s="34">
        <v>100</v>
      </c>
      <c r="G220" s="42">
        <v>320</v>
      </c>
      <c r="H220" s="41">
        <f t="shared" si="7"/>
        <v>320</v>
      </c>
      <c r="I220" s="56">
        <f t="shared" si="8"/>
        <v>32000</v>
      </c>
      <c r="J220" s="57"/>
      <c r="K220" s="56">
        <f>ROUND(F220*J220,0)</f>
        <v>0</v>
      </c>
      <c r="L220" s="53"/>
    </row>
    <row r="221" ht="90" customHeight="1" spans="1:12">
      <c r="A221" s="38" t="s">
        <v>66</v>
      </c>
      <c r="B221" s="39" t="s">
        <v>684</v>
      </c>
      <c r="C221" s="40" t="s">
        <v>685</v>
      </c>
      <c r="D221" s="40" t="s">
        <v>683</v>
      </c>
      <c r="E221" s="36" t="s">
        <v>57</v>
      </c>
      <c r="F221" s="37"/>
      <c r="G221" s="42">
        <v>310</v>
      </c>
      <c r="H221" s="41">
        <f t="shared" si="7"/>
        <v>310</v>
      </c>
      <c r="I221" s="56">
        <f t="shared" si="8"/>
        <v>0</v>
      </c>
      <c r="J221" s="54">
        <f>ROUND(H221*报价汇总表3!$C$8,2)</f>
        <v>0</v>
      </c>
      <c r="K221" s="56"/>
      <c r="L221" s="53"/>
    </row>
    <row r="222" ht="90" customHeight="1" spans="1:12">
      <c r="A222" s="38" t="s">
        <v>372</v>
      </c>
      <c r="B222" s="39" t="s">
        <v>686</v>
      </c>
      <c r="C222" s="40" t="s">
        <v>687</v>
      </c>
      <c r="D222" s="40" t="s">
        <v>683</v>
      </c>
      <c r="E222" s="36" t="s">
        <v>57</v>
      </c>
      <c r="F222" s="37"/>
      <c r="G222" s="42">
        <v>330</v>
      </c>
      <c r="H222" s="41">
        <f t="shared" si="7"/>
        <v>330</v>
      </c>
      <c r="I222" s="56">
        <f t="shared" si="8"/>
        <v>0</v>
      </c>
      <c r="J222" s="54">
        <f>ROUND(H222*报价汇总表3!$C$8,2)</f>
        <v>0</v>
      </c>
      <c r="K222" s="56"/>
      <c r="L222" s="53"/>
    </row>
    <row r="223" ht="90" customHeight="1" spans="1:12">
      <c r="A223" s="38" t="s">
        <v>49</v>
      </c>
      <c r="B223" s="39" t="s">
        <v>688</v>
      </c>
      <c r="C223" s="40" t="s">
        <v>689</v>
      </c>
      <c r="D223" s="40" t="s">
        <v>683</v>
      </c>
      <c r="E223" s="36" t="s">
        <v>57</v>
      </c>
      <c r="F223" s="37"/>
      <c r="G223" s="42">
        <v>416.22</v>
      </c>
      <c r="H223" s="41">
        <f t="shared" si="7"/>
        <v>416.22</v>
      </c>
      <c r="I223" s="56">
        <f t="shared" si="8"/>
        <v>0</v>
      </c>
      <c r="J223" s="54">
        <f>ROUND(H223*报价汇总表3!$C$8,2)</f>
        <v>0</v>
      </c>
      <c r="K223" s="56"/>
      <c r="L223" s="53"/>
    </row>
    <row r="224" ht="99.95" customHeight="1" spans="1:12">
      <c r="A224" s="38" t="s">
        <v>190</v>
      </c>
      <c r="B224" s="39" t="s">
        <v>690</v>
      </c>
      <c r="C224" s="40" t="s">
        <v>691</v>
      </c>
      <c r="D224" s="40" t="s">
        <v>692</v>
      </c>
      <c r="E224" s="36" t="s">
        <v>57</v>
      </c>
      <c r="F224" s="37"/>
      <c r="G224" s="42">
        <v>721.41</v>
      </c>
      <c r="H224" s="41">
        <f t="shared" si="7"/>
        <v>721.41</v>
      </c>
      <c r="I224" s="56">
        <f t="shared" si="8"/>
        <v>0</v>
      </c>
      <c r="J224" s="54">
        <f>ROUND(H224*报价汇总表3!$C$8,2)</f>
        <v>0</v>
      </c>
      <c r="K224" s="56"/>
      <c r="L224" s="53"/>
    </row>
    <row r="225" ht="90" customHeight="1" spans="1:12">
      <c r="A225" s="38" t="s">
        <v>285</v>
      </c>
      <c r="B225" s="39" t="s">
        <v>693</v>
      </c>
      <c r="C225" s="40" t="s">
        <v>694</v>
      </c>
      <c r="D225" s="40" t="s">
        <v>695</v>
      </c>
      <c r="E225" s="36" t="s">
        <v>57</v>
      </c>
      <c r="F225" s="37"/>
      <c r="G225" s="42">
        <v>197.45</v>
      </c>
      <c r="H225" s="41">
        <f t="shared" si="7"/>
        <v>197.45</v>
      </c>
      <c r="I225" s="56">
        <f t="shared" si="8"/>
        <v>0</v>
      </c>
      <c r="J225" s="54">
        <f>ROUND(H225*报价汇总表3!$C$8,2)</f>
        <v>0</v>
      </c>
      <c r="K225" s="56"/>
      <c r="L225" s="53"/>
    </row>
    <row r="226" ht="20.1" customHeight="1" spans="1:12">
      <c r="A226" s="38" t="s">
        <v>696</v>
      </c>
      <c r="B226" s="39" t="s">
        <v>697</v>
      </c>
      <c r="C226" s="40" t="s">
        <v>698</v>
      </c>
      <c r="D226" s="40"/>
      <c r="E226" s="36" t="s">
        <v>33</v>
      </c>
      <c r="F226" s="37"/>
      <c r="G226" s="42">
        <v>0</v>
      </c>
      <c r="H226" s="41">
        <f t="shared" si="7"/>
        <v>0</v>
      </c>
      <c r="I226" s="56">
        <f t="shared" si="8"/>
        <v>0</v>
      </c>
      <c r="J226" s="54">
        <f>ROUND(H226*报价汇总表3!$C$8,2)</f>
        <v>0</v>
      </c>
      <c r="K226" s="56"/>
      <c r="L226" s="53"/>
    </row>
    <row r="227" ht="99.95" customHeight="1" spans="1:12">
      <c r="A227" s="38" t="s">
        <v>45</v>
      </c>
      <c r="B227" s="39" t="s">
        <v>699</v>
      </c>
      <c r="C227" s="40" t="s">
        <v>700</v>
      </c>
      <c r="D227" s="40" t="s">
        <v>701</v>
      </c>
      <c r="E227" s="36" t="s">
        <v>57</v>
      </c>
      <c r="F227" s="37">
        <v>180</v>
      </c>
      <c r="G227" s="42">
        <v>190.0133862938</v>
      </c>
      <c r="H227" s="41">
        <f t="shared" si="7"/>
        <v>190.01</v>
      </c>
      <c r="I227" s="56">
        <f t="shared" si="8"/>
        <v>34202</v>
      </c>
      <c r="J227" s="57"/>
      <c r="K227" s="56">
        <f>ROUND(F227*J227,0)</f>
        <v>0</v>
      </c>
      <c r="L227" s="53" t="s">
        <v>437</v>
      </c>
    </row>
    <row r="228" ht="99.95" customHeight="1" spans="1:12">
      <c r="A228" s="38" t="s">
        <v>49</v>
      </c>
      <c r="B228" s="39" t="s">
        <v>702</v>
      </c>
      <c r="C228" s="40" t="s">
        <v>703</v>
      </c>
      <c r="D228" s="40" t="s">
        <v>701</v>
      </c>
      <c r="E228" s="36" t="s">
        <v>57</v>
      </c>
      <c r="F228" s="37">
        <v>150</v>
      </c>
      <c r="G228" s="42">
        <v>193.2665694348</v>
      </c>
      <c r="H228" s="41">
        <f t="shared" si="7"/>
        <v>193.27</v>
      </c>
      <c r="I228" s="56">
        <f t="shared" si="8"/>
        <v>28991</v>
      </c>
      <c r="J228" s="57"/>
      <c r="K228" s="56">
        <f>ROUND(F228*J228,0)</f>
        <v>0</v>
      </c>
      <c r="L228" s="53" t="s">
        <v>650</v>
      </c>
    </row>
    <row r="229" ht="99.95" customHeight="1" spans="1:12">
      <c r="A229" s="38" t="s">
        <v>190</v>
      </c>
      <c r="B229" s="39" t="s">
        <v>704</v>
      </c>
      <c r="C229" s="40" t="s">
        <v>705</v>
      </c>
      <c r="D229" s="40" t="s">
        <v>701</v>
      </c>
      <c r="E229" s="36" t="s">
        <v>57</v>
      </c>
      <c r="F229" s="37">
        <v>200</v>
      </c>
      <c r="G229" s="42">
        <v>193.265438781</v>
      </c>
      <c r="H229" s="41">
        <f t="shared" si="7"/>
        <v>193.27</v>
      </c>
      <c r="I229" s="56">
        <f t="shared" si="8"/>
        <v>38654</v>
      </c>
      <c r="J229" s="57"/>
      <c r="K229" s="56">
        <f>ROUND(F229*J229,0)</f>
        <v>0</v>
      </c>
      <c r="L229" s="53" t="s">
        <v>706</v>
      </c>
    </row>
    <row r="230" ht="99.95" customHeight="1" spans="1:12">
      <c r="A230" s="38" t="s">
        <v>285</v>
      </c>
      <c r="B230" s="39" t="s">
        <v>707</v>
      </c>
      <c r="C230" s="40" t="s">
        <v>708</v>
      </c>
      <c r="D230" s="40" t="s">
        <v>701</v>
      </c>
      <c r="E230" s="36" t="s">
        <v>57</v>
      </c>
      <c r="F230" s="37">
        <v>100</v>
      </c>
      <c r="G230" s="42">
        <v>193.265436165</v>
      </c>
      <c r="H230" s="41">
        <f t="shared" si="7"/>
        <v>193.27</v>
      </c>
      <c r="I230" s="56">
        <f t="shared" si="8"/>
        <v>19327</v>
      </c>
      <c r="J230" s="57"/>
      <c r="K230" s="56">
        <f>ROUND(F230*J230,0)</f>
        <v>0</v>
      </c>
      <c r="L230" s="53" t="s">
        <v>709</v>
      </c>
    </row>
    <row r="231" ht="99.95" customHeight="1" spans="1:12">
      <c r="A231" s="38" t="s">
        <v>289</v>
      </c>
      <c r="B231" s="39" t="s">
        <v>710</v>
      </c>
      <c r="C231" s="40" t="s">
        <v>711</v>
      </c>
      <c r="D231" s="40" t="s">
        <v>701</v>
      </c>
      <c r="E231" s="36" t="s">
        <v>57</v>
      </c>
      <c r="F231" s="37">
        <v>100</v>
      </c>
      <c r="G231" s="42">
        <v>190.0112709584</v>
      </c>
      <c r="H231" s="41">
        <f t="shared" si="7"/>
        <v>190.01</v>
      </c>
      <c r="I231" s="56">
        <f t="shared" si="8"/>
        <v>19001</v>
      </c>
      <c r="J231" s="57"/>
      <c r="K231" s="56">
        <f>ROUND(F231*J231,0)</f>
        <v>0</v>
      </c>
      <c r="L231" s="53" t="s">
        <v>146</v>
      </c>
    </row>
    <row r="232" ht="60" customHeight="1" spans="1:12">
      <c r="A232" s="38" t="s">
        <v>712</v>
      </c>
      <c r="B232" s="39" t="s">
        <v>713</v>
      </c>
      <c r="C232" s="40" t="s">
        <v>714</v>
      </c>
      <c r="D232" s="40" t="s">
        <v>715</v>
      </c>
      <c r="E232" s="36" t="s">
        <v>57</v>
      </c>
      <c r="F232" s="37"/>
      <c r="G232" s="42">
        <v>46.1326288012</v>
      </c>
      <c r="H232" s="41">
        <f t="shared" si="7"/>
        <v>46.13</v>
      </c>
      <c r="I232" s="56">
        <f t="shared" si="8"/>
        <v>0</v>
      </c>
      <c r="J232" s="54">
        <f>ROUND(H232*报价汇总表3!$C$8,2)</f>
        <v>0</v>
      </c>
      <c r="K232" s="56"/>
      <c r="L232" s="53" t="s">
        <v>614</v>
      </c>
    </row>
    <row r="233" ht="99.95" customHeight="1" spans="1:12">
      <c r="A233" s="38" t="s">
        <v>716</v>
      </c>
      <c r="B233" s="39" t="s">
        <v>717</v>
      </c>
      <c r="C233" s="40" t="s">
        <v>718</v>
      </c>
      <c r="D233" s="40" t="s">
        <v>701</v>
      </c>
      <c r="E233" s="36" t="s">
        <v>57</v>
      </c>
      <c r="F233" s="37"/>
      <c r="G233" s="42">
        <v>190.0137925565</v>
      </c>
      <c r="H233" s="41">
        <f t="shared" si="7"/>
        <v>190.01</v>
      </c>
      <c r="I233" s="56">
        <f t="shared" si="8"/>
        <v>0</v>
      </c>
      <c r="J233" s="54">
        <f>ROUND(H233*报价汇总表3!$C$8,2)</f>
        <v>0</v>
      </c>
      <c r="K233" s="56"/>
      <c r="L233" s="53" t="s">
        <v>608</v>
      </c>
    </row>
    <row r="234" ht="30" customHeight="1" spans="1:12">
      <c r="A234" s="38" t="s">
        <v>719</v>
      </c>
      <c r="B234" s="39" t="s">
        <v>720</v>
      </c>
      <c r="C234" s="40" t="s">
        <v>721</v>
      </c>
      <c r="D234" s="40"/>
      <c r="E234" s="36" t="s">
        <v>33</v>
      </c>
      <c r="F234" s="37"/>
      <c r="G234" s="42">
        <v>0</v>
      </c>
      <c r="H234" s="41">
        <f t="shared" si="7"/>
        <v>0</v>
      </c>
      <c r="I234" s="56">
        <f t="shared" si="8"/>
        <v>0</v>
      </c>
      <c r="J234" s="54">
        <f>ROUND(H234*报价汇总表3!$C$8,2)</f>
        <v>0</v>
      </c>
      <c r="K234" s="56"/>
      <c r="L234" s="53"/>
    </row>
    <row r="235" ht="20.1" customHeight="1" spans="1:12">
      <c r="A235" s="38" t="s">
        <v>722</v>
      </c>
      <c r="B235" s="39" t="s">
        <v>723</v>
      </c>
      <c r="C235" s="40" t="s">
        <v>724</v>
      </c>
      <c r="D235" s="40"/>
      <c r="E235" s="36" t="s">
        <v>33</v>
      </c>
      <c r="F235" s="37"/>
      <c r="G235" s="42">
        <v>0</v>
      </c>
      <c r="H235" s="41">
        <f t="shared" si="7"/>
        <v>0</v>
      </c>
      <c r="I235" s="56">
        <f t="shared" si="8"/>
        <v>0</v>
      </c>
      <c r="J235" s="54">
        <f>ROUND(H235*报价汇总表3!$C$8,2)</f>
        <v>0</v>
      </c>
      <c r="K235" s="56"/>
      <c r="L235" s="53"/>
    </row>
    <row r="236" ht="20.1" customHeight="1" spans="1:12">
      <c r="A236" s="38" t="s">
        <v>45</v>
      </c>
      <c r="B236" s="39" t="s">
        <v>725</v>
      </c>
      <c r="C236" s="40" t="s">
        <v>726</v>
      </c>
      <c r="D236" s="40"/>
      <c r="E236" s="36" t="s">
        <v>33</v>
      </c>
      <c r="F236" s="37"/>
      <c r="G236" s="42">
        <v>0</v>
      </c>
      <c r="H236" s="41">
        <f t="shared" si="7"/>
        <v>0</v>
      </c>
      <c r="I236" s="56">
        <f t="shared" si="8"/>
        <v>0</v>
      </c>
      <c r="J236" s="54">
        <f>ROUND(H236*报价汇总表3!$C$8,2)</f>
        <v>0</v>
      </c>
      <c r="K236" s="56"/>
      <c r="L236" s="53"/>
    </row>
    <row r="237" ht="50.1" customHeight="1" spans="1:12">
      <c r="A237" s="38" t="s">
        <v>61</v>
      </c>
      <c r="B237" s="39" t="s">
        <v>727</v>
      </c>
      <c r="C237" s="40" t="s">
        <v>728</v>
      </c>
      <c r="D237" s="40" t="s">
        <v>729</v>
      </c>
      <c r="E237" s="36" t="s">
        <v>57</v>
      </c>
      <c r="F237" s="37"/>
      <c r="G237" s="42">
        <v>271.9501716584</v>
      </c>
      <c r="H237" s="41">
        <f t="shared" si="7"/>
        <v>271.95</v>
      </c>
      <c r="I237" s="56">
        <f t="shared" si="8"/>
        <v>0</v>
      </c>
      <c r="J237" s="54">
        <f>ROUND(H237*报价汇总表3!$C$8,2)</f>
        <v>0</v>
      </c>
      <c r="K237" s="56"/>
      <c r="L237" s="53" t="s">
        <v>730</v>
      </c>
    </row>
    <row r="238" ht="50.1" customHeight="1" spans="1:12">
      <c r="A238" s="38" t="s">
        <v>66</v>
      </c>
      <c r="B238" s="39" t="s">
        <v>731</v>
      </c>
      <c r="C238" s="40" t="s">
        <v>732</v>
      </c>
      <c r="D238" s="40" t="s">
        <v>729</v>
      </c>
      <c r="E238" s="36" t="s">
        <v>57</v>
      </c>
      <c r="F238" s="37"/>
      <c r="G238" s="42">
        <v>314.7423024608</v>
      </c>
      <c r="H238" s="41">
        <f t="shared" si="7"/>
        <v>314.74</v>
      </c>
      <c r="I238" s="56">
        <f t="shared" si="8"/>
        <v>0</v>
      </c>
      <c r="J238" s="54">
        <f>ROUND(H238*报价汇总表3!$C$8,2)</f>
        <v>0</v>
      </c>
      <c r="K238" s="56"/>
      <c r="L238" s="53" t="s">
        <v>730</v>
      </c>
    </row>
    <row r="239" ht="50.1" customHeight="1" spans="1:12">
      <c r="A239" s="38" t="s">
        <v>372</v>
      </c>
      <c r="B239" s="39" t="s">
        <v>733</v>
      </c>
      <c r="C239" s="40" t="s">
        <v>734</v>
      </c>
      <c r="D239" s="40" t="s">
        <v>729</v>
      </c>
      <c r="E239" s="36" t="s">
        <v>57</v>
      </c>
      <c r="F239" s="37">
        <v>150</v>
      </c>
      <c r="G239" s="42">
        <v>271.9504787156</v>
      </c>
      <c r="H239" s="41">
        <f t="shared" si="7"/>
        <v>271.95</v>
      </c>
      <c r="I239" s="56">
        <f t="shared" si="8"/>
        <v>40793</v>
      </c>
      <c r="J239" s="57"/>
      <c r="K239" s="56">
        <f>ROUND(F239*J239,0)</f>
        <v>0</v>
      </c>
      <c r="L239" s="53" t="s">
        <v>735</v>
      </c>
    </row>
    <row r="240" ht="50.1" customHeight="1" spans="1:12">
      <c r="A240" s="38" t="s">
        <v>376</v>
      </c>
      <c r="B240" s="39" t="s">
        <v>736</v>
      </c>
      <c r="C240" s="40" t="s">
        <v>737</v>
      </c>
      <c r="D240" s="40" t="s">
        <v>729</v>
      </c>
      <c r="E240" s="36" t="s">
        <v>57</v>
      </c>
      <c r="F240" s="37">
        <v>150</v>
      </c>
      <c r="G240" s="42">
        <v>314.7431948794</v>
      </c>
      <c r="H240" s="41">
        <f t="shared" si="7"/>
        <v>314.74</v>
      </c>
      <c r="I240" s="56">
        <f t="shared" si="8"/>
        <v>47211</v>
      </c>
      <c r="J240" s="57"/>
      <c r="K240" s="56">
        <f>ROUND(F240*J240,0)</f>
        <v>0</v>
      </c>
      <c r="L240" s="53" t="s">
        <v>735</v>
      </c>
    </row>
    <row r="241" ht="50.1" customHeight="1" spans="1:12">
      <c r="A241" s="38" t="s">
        <v>49</v>
      </c>
      <c r="B241" s="39" t="s">
        <v>738</v>
      </c>
      <c r="C241" s="40" t="s">
        <v>739</v>
      </c>
      <c r="D241" s="40" t="s">
        <v>729</v>
      </c>
      <c r="E241" s="36" t="s">
        <v>57</v>
      </c>
      <c r="F241" s="37">
        <v>80</v>
      </c>
      <c r="G241" s="42">
        <v>708.54</v>
      </c>
      <c r="H241" s="41">
        <f t="shared" si="7"/>
        <v>708.54</v>
      </c>
      <c r="I241" s="56">
        <f t="shared" si="8"/>
        <v>56683</v>
      </c>
      <c r="J241" s="57"/>
      <c r="K241" s="56">
        <f>ROUND(F241*J241,0)</f>
        <v>0</v>
      </c>
      <c r="L241" s="53"/>
    </row>
    <row r="242" ht="30" customHeight="1" spans="1:12">
      <c r="A242" s="38" t="s">
        <v>740</v>
      </c>
      <c r="B242" s="39" t="s">
        <v>741</v>
      </c>
      <c r="C242" s="40" t="s">
        <v>742</v>
      </c>
      <c r="D242" s="40"/>
      <c r="E242" s="36" t="s">
        <v>33</v>
      </c>
      <c r="F242" s="37"/>
      <c r="G242" s="42">
        <v>0</v>
      </c>
      <c r="H242" s="41">
        <f t="shared" si="7"/>
        <v>0</v>
      </c>
      <c r="I242" s="56">
        <f t="shared" si="8"/>
        <v>0</v>
      </c>
      <c r="J242" s="54">
        <f>ROUND(H242*报价汇总表3!$C$8,2)</f>
        <v>0</v>
      </c>
      <c r="K242" s="56"/>
      <c r="L242" s="53"/>
    </row>
    <row r="243" ht="60" customHeight="1" spans="1:12">
      <c r="A243" s="38" t="s">
        <v>45</v>
      </c>
      <c r="B243" s="39" t="s">
        <v>743</v>
      </c>
      <c r="C243" s="40" t="s">
        <v>744</v>
      </c>
      <c r="D243" s="40" t="s">
        <v>745</v>
      </c>
      <c r="E243" s="36" t="s">
        <v>57</v>
      </c>
      <c r="F243" s="37">
        <v>100</v>
      </c>
      <c r="G243" s="42">
        <v>391.148951276</v>
      </c>
      <c r="H243" s="41">
        <f t="shared" si="7"/>
        <v>391.15</v>
      </c>
      <c r="I243" s="56">
        <f t="shared" si="8"/>
        <v>39115</v>
      </c>
      <c r="J243" s="57"/>
      <c r="K243" s="56">
        <f>ROUND(F243*J243,0)</f>
        <v>0</v>
      </c>
      <c r="L243" s="53" t="s">
        <v>146</v>
      </c>
    </row>
    <row r="244" ht="60" customHeight="1" spans="1:12">
      <c r="A244" s="38" t="s">
        <v>49</v>
      </c>
      <c r="B244" s="39" t="s">
        <v>746</v>
      </c>
      <c r="C244" s="40" t="s">
        <v>747</v>
      </c>
      <c r="D244" s="40" t="s">
        <v>745</v>
      </c>
      <c r="E244" s="36" t="s">
        <v>57</v>
      </c>
      <c r="F244" s="37"/>
      <c r="G244" s="42">
        <v>436.408951276</v>
      </c>
      <c r="H244" s="41">
        <f t="shared" si="7"/>
        <v>436.41</v>
      </c>
      <c r="I244" s="56">
        <f t="shared" si="8"/>
        <v>0</v>
      </c>
      <c r="J244" s="54">
        <f>ROUND(H244*报价汇总表3!$C$8,2)</f>
        <v>0</v>
      </c>
      <c r="K244" s="56"/>
      <c r="L244" s="53" t="s">
        <v>146</v>
      </c>
    </row>
    <row r="245" ht="30" customHeight="1" spans="1:12">
      <c r="A245" s="38" t="s">
        <v>748</v>
      </c>
      <c r="B245" s="39" t="s">
        <v>749</v>
      </c>
      <c r="C245" s="40" t="s">
        <v>750</v>
      </c>
      <c r="D245" s="40"/>
      <c r="E245" s="36" t="s">
        <v>33</v>
      </c>
      <c r="F245" s="37"/>
      <c r="G245" s="42">
        <v>0</v>
      </c>
      <c r="H245" s="41">
        <f t="shared" si="7"/>
        <v>0</v>
      </c>
      <c r="I245" s="56">
        <f t="shared" si="8"/>
        <v>0</v>
      </c>
      <c r="J245" s="54">
        <f>ROUND(H245*报价汇总表3!$C$8,2)</f>
        <v>0</v>
      </c>
      <c r="K245" s="56"/>
      <c r="L245" s="53"/>
    </row>
    <row r="246" ht="69.95" customHeight="1" spans="1:12">
      <c r="A246" s="38" t="s">
        <v>751</v>
      </c>
      <c r="B246" s="39" t="s">
        <v>752</v>
      </c>
      <c r="C246" s="40" t="s">
        <v>753</v>
      </c>
      <c r="D246" s="40" t="s">
        <v>754</v>
      </c>
      <c r="E246" s="36" t="s">
        <v>168</v>
      </c>
      <c r="F246" s="37"/>
      <c r="G246" s="42">
        <v>6.90518</v>
      </c>
      <c r="H246" s="41">
        <f t="shared" si="7"/>
        <v>6.91</v>
      </c>
      <c r="I246" s="56">
        <f t="shared" si="8"/>
        <v>0</v>
      </c>
      <c r="J246" s="54">
        <f>ROUND(H246*报价汇总表3!$C$8,2)</f>
        <v>0</v>
      </c>
      <c r="K246" s="56"/>
      <c r="L246" s="53" t="s">
        <v>755</v>
      </c>
    </row>
    <row r="247" ht="60" customHeight="1" spans="1:12">
      <c r="A247" s="38" t="s">
        <v>756</v>
      </c>
      <c r="B247" s="39" t="s">
        <v>757</v>
      </c>
      <c r="C247" s="40" t="s">
        <v>758</v>
      </c>
      <c r="D247" s="40" t="s">
        <v>759</v>
      </c>
      <c r="E247" s="36" t="s">
        <v>57</v>
      </c>
      <c r="F247" s="37"/>
      <c r="G247" s="42">
        <v>415.592640644</v>
      </c>
      <c r="H247" s="41">
        <f t="shared" si="7"/>
        <v>415.59</v>
      </c>
      <c r="I247" s="56">
        <f t="shared" si="8"/>
        <v>0</v>
      </c>
      <c r="J247" s="54">
        <f>ROUND(H247*报价汇总表3!$C$8,2)</f>
        <v>0</v>
      </c>
      <c r="K247" s="56"/>
      <c r="L247" s="53" t="s">
        <v>608</v>
      </c>
    </row>
    <row r="248" ht="20.1" customHeight="1" spans="1:12">
      <c r="A248" s="38" t="s">
        <v>760</v>
      </c>
      <c r="B248" s="39" t="s">
        <v>761</v>
      </c>
      <c r="C248" s="40" t="s">
        <v>762</v>
      </c>
      <c r="D248" s="40"/>
      <c r="E248" s="36" t="s">
        <v>33</v>
      </c>
      <c r="F248" s="37"/>
      <c r="G248" s="42">
        <v>0</v>
      </c>
      <c r="H248" s="41">
        <f t="shared" si="7"/>
        <v>0</v>
      </c>
      <c r="I248" s="56">
        <f t="shared" si="8"/>
        <v>0</v>
      </c>
      <c r="J248" s="54">
        <f>ROUND(H248*报价汇总表3!$C$8,2)</f>
        <v>0</v>
      </c>
      <c r="K248" s="56"/>
      <c r="L248" s="53"/>
    </row>
    <row r="249" ht="60" customHeight="1" spans="1:12">
      <c r="A249" s="38" t="s">
        <v>763</v>
      </c>
      <c r="B249" s="39" t="s">
        <v>764</v>
      </c>
      <c r="C249" s="40" t="s">
        <v>765</v>
      </c>
      <c r="D249" s="40" t="s">
        <v>766</v>
      </c>
      <c r="E249" s="36" t="s">
        <v>41</v>
      </c>
      <c r="F249" s="37"/>
      <c r="G249" s="42">
        <v>115.58</v>
      </c>
      <c r="H249" s="41">
        <f t="shared" si="7"/>
        <v>115.58</v>
      </c>
      <c r="I249" s="56">
        <f t="shared" si="8"/>
        <v>0</v>
      </c>
      <c r="J249" s="54">
        <f>ROUND(H249*报价汇总表3!$C$8,2)</f>
        <v>0</v>
      </c>
      <c r="K249" s="56"/>
      <c r="L249" s="53"/>
    </row>
    <row r="250" ht="60" customHeight="1" spans="1:12">
      <c r="A250" s="38" t="s">
        <v>767</v>
      </c>
      <c r="B250" s="39" t="s">
        <v>768</v>
      </c>
      <c r="C250" s="40" t="s">
        <v>769</v>
      </c>
      <c r="D250" s="40" t="s">
        <v>770</v>
      </c>
      <c r="E250" s="36" t="s">
        <v>41</v>
      </c>
      <c r="F250" s="37"/>
      <c r="G250" s="42">
        <v>162.42</v>
      </c>
      <c r="H250" s="41">
        <f t="shared" si="7"/>
        <v>162.42</v>
      </c>
      <c r="I250" s="56">
        <f t="shared" si="8"/>
        <v>0</v>
      </c>
      <c r="J250" s="54">
        <f>ROUND(H250*报价汇总表3!$C$8,2)</f>
        <v>0</v>
      </c>
      <c r="K250" s="56"/>
      <c r="L250" s="53"/>
    </row>
    <row r="251" ht="20.1" customHeight="1" spans="1:12">
      <c r="A251" s="38" t="s">
        <v>771</v>
      </c>
      <c r="B251" s="39" t="s">
        <v>772</v>
      </c>
      <c r="C251" s="40" t="s">
        <v>773</v>
      </c>
      <c r="D251" s="40"/>
      <c r="E251" s="36" t="s">
        <v>33</v>
      </c>
      <c r="F251" s="37"/>
      <c r="G251" s="42">
        <v>0</v>
      </c>
      <c r="H251" s="41">
        <f t="shared" si="7"/>
        <v>0</v>
      </c>
      <c r="I251" s="56">
        <f t="shared" si="8"/>
        <v>0</v>
      </c>
      <c r="J251" s="54">
        <f>ROUND(H251*报价汇总表3!$C$8,2)</f>
        <v>0</v>
      </c>
      <c r="K251" s="56"/>
      <c r="L251" s="53"/>
    </row>
    <row r="252" ht="60" customHeight="1" spans="1:12">
      <c r="A252" s="38" t="s">
        <v>774</v>
      </c>
      <c r="B252" s="39" t="s">
        <v>775</v>
      </c>
      <c r="C252" s="40" t="s">
        <v>776</v>
      </c>
      <c r="D252" s="40" t="s">
        <v>777</v>
      </c>
      <c r="E252" s="36" t="s">
        <v>57</v>
      </c>
      <c r="F252" s="37">
        <v>50</v>
      </c>
      <c r="G252" s="42">
        <v>345.39</v>
      </c>
      <c r="H252" s="41">
        <f t="shared" si="7"/>
        <v>345.39</v>
      </c>
      <c r="I252" s="56">
        <f t="shared" si="8"/>
        <v>17270</v>
      </c>
      <c r="J252" s="57"/>
      <c r="K252" s="56">
        <f>ROUND(F252*J252,0)</f>
        <v>0</v>
      </c>
      <c r="L252" s="53"/>
    </row>
    <row r="253" ht="60" customHeight="1" spans="1:12">
      <c r="A253" s="38" t="s">
        <v>778</v>
      </c>
      <c r="B253" s="39" t="s">
        <v>779</v>
      </c>
      <c r="C253" s="40" t="s">
        <v>780</v>
      </c>
      <c r="D253" s="40" t="s">
        <v>777</v>
      </c>
      <c r="E253" s="36" t="s">
        <v>57</v>
      </c>
      <c r="F253" s="37"/>
      <c r="G253" s="42">
        <v>206.38</v>
      </c>
      <c r="H253" s="41">
        <f t="shared" si="7"/>
        <v>206.38</v>
      </c>
      <c r="I253" s="56">
        <f t="shared" si="8"/>
        <v>0</v>
      </c>
      <c r="J253" s="54">
        <f>ROUND(H253*报价汇总表3!$C$8,2)</f>
        <v>0</v>
      </c>
      <c r="K253" s="56"/>
      <c r="L253" s="53"/>
    </row>
    <row r="254" ht="39.95" customHeight="1" spans="1:12">
      <c r="A254" s="38" t="s">
        <v>781</v>
      </c>
      <c r="B254" s="39" t="s">
        <v>782</v>
      </c>
      <c r="C254" s="40" t="s">
        <v>783</v>
      </c>
      <c r="D254" s="40" t="s">
        <v>279</v>
      </c>
      <c r="E254" s="36" t="s">
        <v>57</v>
      </c>
      <c r="F254" s="37"/>
      <c r="G254" s="42">
        <v>104.38</v>
      </c>
      <c r="H254" s="41">
        <f t="shared" si="7"/>
        <v>104.38</v>
      </c>
      <c r="I254" s="56">
        <f t="shared" si="8"/>
        <v>0</v>
      </c>
      <c r="J254" s="54">
        <f>ROUND(H254*报价汇总表3!$C$8,2)</f>
        <v>0</v>
      </c>
      <c r="K254" s="56"/>
      <c r="L254" s="53"/>
    </row>
    <row r="255" ht="39.95" customHeight="1" spans="1:12">
      <c r="A255" s="38" t="s">
        <v>784</v>
      </c>
      <c r="B255" s="39" t="s">
        <v>785</v>
      </c>
      <c r="C255" s="40" t="s">
        <v>786</v>
      </c>
      <c r="D255" s="40" t="s">
        <v>787</v>
      </c>
      <c r="E255" s="36" t="s">
        <v>57</v>
      </c>
      <c r="F255" s="37"/>
      <c r="G255" s="42">
        <v>257.93</v>
      </c>
      <c r="H255" s="41">
        <f t="shared" si="7"/>
        <v>257.93</v>
      </c>
      <c r="I255" s="56">
        <f t="shared" si="8"/>
        <v>0</v>
      </c>
      <c r="J255" s="54">
        <f>ROUND(H255*报价汇总表3!$C$8,2)</f>
        <v>0</v>
      </c>
      <c r="K255" s="56"/>
      <c r="L255" s="53"/>
    </row>
    <row r="256" ht="69.95" customHeight="1" spans="1:12">
      <c r="A256" s="38" t="s">
        <v>788</v>
      </c>
      <c r="B256" s="39" t="s">
        <v>789</v>
      </c>
      <c r="C256" s="40" t="s">
        <v>790</v>
      </c>
      <c r="D256" s="40" t="s">
        <v>791</v>
      </c>
      <c r="E256" s="36" t="s">
        <v>57</v>
      </c>
      <c r="F256" s="37"/>
      <c r="G256" s="42">
        <v>162.6896592664</v>
      </c>
      <c r="H256" s="41">
        <f t="shared" si="7"/>
        <v>162.69</v>
      </c>
      <c r="I256" s="56">
        <f t="shared" si="8"/>
        <v>0</v>
      </c>
      <c r="J256" s="54">
        <f>ROUND(H256*报价汇总表3!$C$8,2)</f>
        <v>0</v>
      </c>
      <c r="K256" s="56"/>
      <c r="L256" s="53" t="s">
        <v>146</v>
      </c>
    </row>
    <row r="257" ht="69.95" customHeight="1" spans="1:12">
      <c r="A257" s="38" t="s">
        <v>792</v>
      </c>
      <c r="B257" s="39" t="s">
        <v>793</v>
      </c>
      <c r="C257" s="40" t="s">
        <v>794</v>
      </c>
      <c r="D257" s="40" t="s">
        <v>791</v>
      </c>
      <c r="E257" s="36" t="s">
        <v>57</v>
      </c>
      <c r="F257" s="37"/>
      <c r="G257" s="42">
        <v>162.730974473459</v>
      </c>
      <c r="H257" s="41">
        <f t="shared" si="7"/>
        <v>162.73</v>
      </c>
      <c r="I257" s="56">
        <f t="shared" si="8"/>
        <v>0</v>
      </c>
      <c r="J257" s="54">
        <f>ROUND(H257*报价汇总表3!$C$8,2)</f>
        <v>0</v>
      </c>
      <c r="K257" s="56"/>
      <c r="L257" s="53" t="s">
        <v>437</v>
      </c>
    </row>
    <row r="258" ht="30" customHeight="1" spans="1:12">
      <c r="A258" s="38" t="s">
        <v>795</v>
      </c>
      <c r="B258" s="39" t="s">
        <v>796</v>
      </c>
      <c r="C258" s="40" t="s">
        <v>797</v>
      </c>
      <c r="D258" s="40" t="s">
        <v>798</v>
      </c>
      <c r="E258" s="36" t="s">
        <v>88</v>
      </c>
      <c r="F258" s="37"/>
      <c r="G258" s="42">
        <v>112.9</v>
      </c>
      <c r="H258" s="41">
        <f t="shared" si="7"/>
        <v>112.9</v>
      </c>
      <c r="I258" s="56">
        <f t="shared" si="8"/>
        <v>0</v>
      </c>
      <c r="J258" s="54">
        <f>ROUND(H258*报价汇总表3!$C$8,2)</f>
        <v>0</v>
      </c>
      <c r="K258" s="56"/>
      <c r="L258" s="53"/>
    </row>
    <row r="259" ht="39.95" customHeight="1" spans="1:12">
      <c r="A259" s="38" t="s">
        <v>799</v>
      </c>
      <c r="B259" s="39" t="s">
        <v>800</v>
      </c>
      <c r="C259" s="40" t="s">
        <v>801</v>
      </c>
      <c r="D259" s="40" t="s">
        <v>802</v>
      </c>
      <c r="E259" s="36" t="s">
        <v>88</v>
      </c>
      <c r="F259" s="37"/>
      <c r="G259" s="42">
        <v>179.39506030303</v>
      </c>
      <c r="H259" s="41">
        <f t="shared" si="7"/>
        <v>179.4</v>
      </c>
      <c r="I259" s="56">
        <f t="shared" si="8"/>
        <v>0</v>
      </c>
      <c r="J259" s="54">
        <f>ROUND(H259*报价汇总表3!$C$8,2)</f>
        <v>0</v>
      </c>
      <c r="K259" s="56"/>
      <c r="L259" s="53" t="s">
        <v>803</v>
      </c>
    </row>
    <row r="260" ht="39.95" customHeight="1" spans="1:12">
      <c r="A260" s="38" t="s">
        <v>804</v>
      </c>
      <c r="B260" s="39" t="s">
        <v>805</v>
      </c>
      <c r="C260" s="40" t="s">
        <v>806</v>
      </c>
      <c r="D260" s="40" t="s">
        <v>802</v>
      </c>
      <c r="E260" s="36" t="s">
        <v>88</v>
      </c>
      <c r="F260" s="37"/>
      <c r="G260" s="42">
        <v>673.5219074666</v>
      </c>
      <c r="H260" s="41">
        <f t="shared" si="7"/>
        <v>673.52</v>
      </c>
      <c r="I260" s="56">
        <f t="shared" si="8"/>
        <v>0</v>
      </c>
      <c r="J260" s="54">
        <f>ROUND(H260*报价汇总表3!$C$8,2)</f>
        <v>0</v>
      </c>
      <c r="K260" s="56"/>
      <c r="L260" s="53" t="s">
        <v>803</v>
      </c>
    </row>
    <row r="261" ht="30" customHeight="1" spans="1:12">
      <c r="A261" s="38" t="s">
        <v>807</v>
      </c>
      <c r="B261" s="39" t="s">
        <v>808</v>
      </c>
      <c r="C261" s="40" t="s">
        <v>809</v>
      </c>
      <c r="D261" s="40" t="s">
        <v>810</v>
      </c>
      <c r="E261" s="36" t="s">
        <v>57</v>
      </c>
      <c r="F261" s="37"/>
      <c r="G261" s="42">
        <v>11.368799864</v>
      </c>
      <c r="H261" s="41">
        <f t="shared" si="7"/>
        <v>11.37</v>
      </c>
      <c r="I261" s="56">
        <f t="shared" si="8"/>
        <v>0</v>
      </c>
      <c r="J261" s="54">
        <f>ROUND(H261*报价汇总表3!$C$8,2)</f>
        <v>0</v>
      </c>
      <c r="K261" s="56"/>
      <c r="L261" s="53" t="s">
        <v>614</v>
      </c>
    </row>
    <row r="262" ht="30" customHeight="1" spans="1:12">
      <c r="A262" s="38" t="s">
        <v>811</v>
      </c>
      <c r="B262" s="39" t="s">
        <v>812</v>
      </c>
      <c r="C262" s="40" t="s">
        <v>813</v>
      </c>
      <c r="D262" s="40" t="s">
        <v>810</v>
      </c>
      <c r="E262" s="36" t="s">
        <v>57</v>
      </c>
      <c r="F262" s="37">
        <v>10</v>
      </c>
      <c r="G262" s="42">
        <v>11.3717916512</v>
      </c>
      <c r="H262" s="41">
        <f t="shared" si="7"/>
        <v>11.37</v>
      </c>
      <c r="I262" s="56">
        <f t="shared" si="8"/>
        <v>114</v>
      </c>
      <c r="J262" s="57"/>
      <c r="K262" s="56">
        <f>ROUND(F262*J262,0)</f>
        <v>0</v>
      </c>
      <c r="L262" s="53" t="s">
        <v>814</v>
      </c>
    </row>
    <row r="263" ht="69.95" customHeight="1" spans="1:12">
      <c r="A263" s="38" t="s">
        <v>815</v>
      </c>
      <c r="B263" s="39" t="s">
        <v>816</v>
      </c>
      <c r="C263" s="40" t="s">
        <v>817</v>
      </c>
      <c r="D263" s="40" t="s">
        <v>810</v>
      </c>
      <c r="E263" s="36" t="s">
        <v>57</v>
      </c>
      <c r="F263" s="37"/>
      <c r="G263" s="42">
        <v>35.528615808</v>
      </c>
      <c r="H263" s="41">
        <f>ROUND(G263,2)</f>
        <v>35.53</v>
      </c>
      <c r="I263" s="56">
        <f t="shared" ref="I263" si="9">ROUND(F263*H263,0)</f>
        <v>0</v>
      </c>
      <c r="J263" s="54">
        <f>ROUND(H263*报价汇总表3!$C$8,2)</f>
        <v>0</v>
      </c>
      <c r="K263" s="56"/>
      <c r="L263" s="53" t="s">
        <v>706</v>
      </c>
    </row>
    <row r="264" s="6" customFormat="1" ht="24" customHeight="1" spans="1:12">
      <c r="A264" s="59"/>
      <c r="B264" s="60" t="s">
        <v>818</v>
      </c>
      <c r="C264" s="61"/>
      <c r="D264" s="61"/>
      <c r="E264" s="62"/>
      <c r="F264" s="63"/>
      <c r="G264" s="62"/>
      <c r="H264" s="62"/>
      <c r="I264" s="64">
        <f>SUM(I5:I263)</f>
        <v>1401879</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20 J25 J29 J30 J33 J34 J35 J36 J48 J57 J61 J67 J68 J69 J70 J78 J105 J114 J115 J116 J117 J121 J122 J123 J124 J127 J132 J138 J141 J142 J151 J170 J185 J188 J194 J220 J242 J243 J252 J262 J263 J7:J19 J21:J24 J26:J28 J31:J32 J37:J40 J41:J45 J46:J47 J49:J50 J51:J52 J53:J56 J58:J60 J62:J63 J64:J66 J71:J72 J73:J77 J79:J104 J106:J107 J108:J109 J110:J113 J118:J120 J125:J126 J128:J131 J133:J137 J139:J140 J143:J144 J145:J150 J152:J158 J159:J161 J162:J163 J164:J165 J166:J167 J168:J169 J171:J172 J173:J184 J186:J187 J189:J193 J195:J198 J199:J200 J201:J219 J221:J226 J227:J231 J232:J238 J239:J241 J244:J251 J253:J261">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18:J20 J23:J238 J240:J263" unlocked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25" style="67" customWidth="1"/>
    <col min="2" max="2" width="30.625" style="67" customWidth="1"/>
    <col min="3" max="4" width="15.625" style="68" customWidth="1"/>
    <col min="5" max="5" width="15.625" style="67" customWidth="1"/>
    <col min="6" max="16384" width="9" style="67"/>
  </cols>
  <sheetData>
    <row r="1" ht="69.95" customHeight="1" spans="1:5">
      <c r="A1" s="69" t="s">
        <v>5</v>
      </c>
      <c r="B1" s="69"/>
      <c r="C1" s="69"/>
      <c r="D1" s="69"/>
      <c r="E1" s="69"/>
    </row>
    <row r="2" ht="39.95" customHeight="1" spans="1:5">
      <c r="A2" s="70" t="s">
        <v>824</v>
      </c>
      <c r="B2" s="70"/>
      <c r="C2" s="70"/>
      <c r="D2" s="70"/>
      <c r="E2" s="70"/>
    </row>
    <row r="3" ht="39.95" customHeight="1" spans="1:5">
      <c r="A3" s="71" t="s">
        <v>7</v>
      </c>
      <c r="B3" s="72" t="s">
        <v>8</v>
      </c>
      <c r="C3" s="73" t="s">
        <v>9</v>
      </c>
      <c r="D3" s="74" t="s">
        <v>10</v>
      </c>
      <c r="E3" s="75" t="s">
        <v>11</v>
      </c>
    </row>
    <row r="4" ht="39.95" customHeight="1" spans="1:5">
      <c r="A4" s="76">
        <v>1</v>
      </c>
      <c r="B4" s="77" t="s">
        <v>12</v>
      </c>
      <c r="C4" s="78">
        <f>'4-湘西'!I264</f>
        <v>2854003</v>
      </c>
      <c r="D4" s="78">
        <f>'4-湘西'!K264</f>
        <v>0</v>
      </c>
      <c r="E4" s="79"/>
    </row>
    <row r="5" ht="39.95" customHeight="1" spans="1:5">
      <c r="A5" s="76"/>
      <c r="B5" s="77"/>
      <c r="C5" s="78"/>
      <c r="D5" s="78"/>
      <c r="E5" s="79"/>
    </row>
    <row r="6" ht="39.95" customHeight="1" spans="1:5">
      <c r="A6" s="76"/>
      <c r="B6" s="77"/>
      <c r="C6" s="78"/>
      <c r="D6" s="80"/>
      <c r="E6" s="79"/>
    </row>
    <row r="7" ht="39.95" customHeight="1" spans="1:5">
      <c r="A7" s="81"/>
      <c r="B7" s="82" t="s">
        <v>13</v>
      </c>
      <c r="C7" s="83">
        <f>SUM(C4:C6)</f>
        <v>2854003</v>
      </c>
      <c r="D7" s="83">
        <f>SUM(D4:D6)</f>
        <v>0</v>
      </c>
      <c r="E7" s="84"/>
    </row>
    <row r="8" ht="39.95" customHeight="1" spans="1:5">
      <c r="A8" s="85"/>
      <c r="B8" s="86" t="s">
        <v>14</v>
      </c>
      <c r="C8" s="87">
        <f>D7/C7</f>
        <v>0</v>
      </c>
      <c r="D8" s="88"/>
      <c r="E8" s="89"/>
    </row>
  </sheetData>
  <sheetProtection password="CF7A" sheet="1" selectLockedCells="1" selectUnlockedCells="1" objects="1" scenario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4"/>
  <sheetViews>
    <sheetView showZeros="0" topLeftCell="B1" workbookViewId="0">
      <pane ySplit="3" topLeftCell="A4" activePane="bottomLeft" state="frozen"/>
      <selection/>
      <selection pane="bottomLeft" activeCell="J9" sqref="J9"/>
    </sheetView>
  </sheetViews>
  <sheetFormatPr defaultColWidth="9" defaultRowHeight="11.25"/>
  <cols>
    <col min="1" max="1" width="12" style="7" hidden="1" customWidth="1"/>
    <col min="2" max="2" width="10.625" style="8" customWidth="1"/>
    <col min="3" max="3" width="11.625" style="9" customWidth="1"/>
    <col min="4" max="4" width="16.625" style="10" customWidth="1"/>
    <col min="5" max="5" width="5.625" style="11" customWidth="1"/>
    <col min="6" max="6" width="7.625" style="12" customWidth="1"/>
    <col min="7" max="7" width="8.625" style="13" hidden="1" customWidth="1"/>
    <col min="8" max="8" width="8.625" style="13" customWidth="1"/>
    <col min="9" max="9" width="8.625" style="14" customWidth="1"/>
    <col min="10" max="10" width="8.625" style="15" customWidth="1"/>
    <col min="11" max="11" width="8.625" style="16" customWidth="1"/>
    <col min="12" max="12" width="6.625" style="17" customWidth="1"/>
    <col min="13" max="16384" width="9" style="18"/>
  </cols>
  <sheetData>
    <row r="1" s="1" customFormat="1" ht="45" customHeight="1" spans="1:12">
      <c r="A1" s="19"/>
      <c r="B1" s="20" t="s">
        <v>15</v>
      </c>
      <c r="C1" s="20"/>
      <c r="D1" s="20"/>
      <c r="E1" s="20"/>
      <c r="F1" s="21"/>
      <c r="G1" s="20"/>
      <c r="H1" s="20"/>
      <c r="I1" s="20"/>
      <c r="J1" s="43"/>
      <c r="K1" s="44"/>
      <c r="L1" s="20"/>
    </row>
    <row r="2" s="2" customFormat="1" ht="30" customHeight="1" spans="1:12">
      <c r="A2" s="22"/>
      <c r="B2" s="23" t="s">
        <v>824</v>
      </c>
      <c r="C2" s="23"/>
      <c r="D2" s="23"/>
      <c r="E2" s="23"/>
      <c r="F2" s="23"/>
      <c r="G2" s="23"/>
      <c r="H2" s="23"/>
      <c r="I2" s="23"/>
      <c r="J2" s="45"/>
      <c r="K2" s="23"/>
      <c r="L2" s="23"/>
    </row>
    <row r="3" s="3" customFormat="1" ht="99.95" customHeight="1" spans="1:12">
      <c r="A3" s="24" t="s">
        <v>16</v>
      </c>
      <c r="B3" s="25"/>
      <c r="C3" s="26" t="s">
        <v>17</v>
      </c>
      <c r="D3" s="27" t="s">
        <v>18</v>
      </c>
      <c r="E3" s="28" t="s">
        <v>19</v>
      </c>
      <c r="F3" s="29" t="s">
        <v>20</v>
      </c>
      <c r="G3" s="28" t="s">
        <v>21</v>
      </c>
      <c r="H3" s="28" t="s">
        <v>22</v>
      </c>
      <c r="I3" s="46" t="s">
        <v>23</v>
      </c>
      <c r="J3" s="47" t="s">
        <v>24</v>
      </c>
      <c r="K3" s="48" t="s">
        <v>25</v>
      </c>
      <c r="L3" s="49" t="s">
        <v>26</v>
      </c>
    </row>
    <row r="4" s="4" customFormat="1" ht="20.1" customHeight="1" spans="1:12">
      <c r="A4" s="30" t="s">
        <v>27</v>
      </c>
      <c r="B4" s="31" t="s">
        <v>28</v>
      </c>
      <c r="C4" s="32" t="s">
        <v>29</v>
      </c>
      <c r="D4" s="32"/>
      <c r="E4" s="33"/>
      <c r="F4" s="34"/>
      <c r="G4" s="35">
        <v>0</v>
      </c>
      <c r="H4" s="35">
        <v>0</v>
      </c>
      <c r="I4" s="50">
        <v>0</v>
      </c>
      <c r="J4" s="51">
        <v>0</v>
      </c>
      <c r="K4" s="52"/>
      <c r="L4" s="53"/>
    </row>
    <row r="5" s="4" customFormat="1" ht="20.1" customHeight="1" spans="1:12">
      <c r="A5" s="30" t="s">
        <v>30</v>
      </c>
      <c r="B5" s="31" t="s">
        <v>31</v>
      </c>
      <c r="C5" s="32" t="s">
        <v>32</v>
      </c>
      <c r="D5" s="32"/>
      <c r="E5" s="36" t="s">
        <v>33</v>
      </c>
      <c r="F5" s="37"/>
      <c r="G5" s="35"/>
      <c r="H5" s="35"/>
      <c r="I5" s="50"/>
      <c r="J5" s="51"/>
      <c r="K5" s="52"/>
      <c r="L5" s="53"/>
    </row>
    <row r="6" s="4" customFormat="1" ht="20.1" customHeight="1" spans="1:12">
      <c r="A6" s="38" t="s">
        <v>34</v>
      </c>
      <c r="B6" s="39" t="s">
        <v>35</v>
      </c>
      <c r="C6" s="40" t="s">
        <v>36</v>
      </c>
      <c r="D6" s="40"/>
      <c r="E6" s="36" t="s">
        <v>33</v>
      </c>
      <c r="F6" s="37"/>
      <c r="G6" s="41"/>
      <c r="H6" s="41"/>
      <c r="I6" s="42"/>
      <c r="J6" s="54"/>
      <c r="K6" s="55"/>
      <c r="L6" s="53"/>
    </row>
    <row r="7" s="4" customFormat="1" ht="30" customHeight="1" spans="1:12">
      <c r="A7" s="38" t="s">
        <v>37</v>
      </c>
      <c r="B7" s="39" t="s">
        <v>38</v>
      </c>
      <c r="C7" s="40" t="s">
        <v>39</v>
      </c>
      <c r="D7" s="40" t="s">
        <v>40</v>
      </c>
      <c r="E7" s="36" t="s">
        <v>41</v>
      </c>
      <c r="F7" s="37"/>
      <c r="G7" s="42">
        <v>21.23</v>
      </c>
      <c r="H7" s="41">
        <f t="shared" ref="H7:H70" si="0">ROUND(G7,2)</f>
        <v>21.23</v>
      </c>
      <c r="I7" s="56">
        <f t="shared" ref="I7:I70" si="1">ROUND(F7*H7,0)</f>
        <v>0</v>
      </c>
      <c r="J7" s="54">
        <f>ROUND(H7*报价汇总表4!$C$8,2)</f>
        <v>0</v>
      </c>
      <c r="K7" s="56"/>
      <c r="L7" s="53"/>
    </row>
    <row r="8" s="4" customFormat="1" ht="20.1" customHeight="1" spans="1:12">
      <c r="A8" s="38" t="s">
        <v>42</v>
      </c>
      <c r="B8" s="39" t="s">
        <v>43</v>
      </c>
      <c r="C8" s="40" t="s">
        <v>44</v>
      </c>
      <c r="D8" s="40"/>
      <c r="E8" s="36" t="s">
        <v>33</v>
      </c>
      <c r="F8" s="37"/>
      <c r="G8" s="42">
        <v>0</v>
      </c>
      <c r="H8" s="41">
        <f t="shared" si="0"/>
        <v>0</v>
      </c>
      <c r="I8" s="56">
        <f t="shared" si="1"/>
        <v>0</v>
      </c>
      <c r="J8" s="54">
        <f>ROUND(H8*报价汇总表4!$C$8,2)</f>
        <v>0</v>
      </c>
      <c r="K8" s="56"/>
      <c r="L8" s="53"/>
    </row>
    <row r="9" ht="60" customHeight="1" spans="1:12">
      <c r="A9" s="38" t="s">
        <v>45</v>
      </c>
      <c r="B9" s="39" t="s">
        <v>46</v>
      </c>
      <c r="C9" s="40" t="s">
        <v>47</v>
      </c>
      <c r="D9" s="40" t="s">
        <v>48</v>
      </c>
      <c r="E9" s="36" t="s">
        <v>41</v>
      </c>
      <c r="F9" s="37">
        <v>400</v>
      </c>
      <c r="G9" s="42">
        <v>2.27</v>
      </c>
      <c r="H9" s="41">
        <f t="shared" si="0"/>
        <v>2.27</v>
      </c>
      <c r="I9" s="56">
        <f t="shared" si="1"/>
        <v>908</v>
      </c>
      <c r="J9" s="57"/>
      <c r="K9" s="56">
        <f>ROUND(F9*J9,0)</f>
        <v>0</v>
      </c>
      <c r="L9" s="53"/>
    </row>
    <row r="10" ht="50.1" customHeight="1" spans="1:12">
      <c r="A10" s="38" t="s">
        <v>49</v>
      </c>
      <c r="B10" s="39" t="s">
        <v>50</v>
      </c>
      <c r="C10" s="40" t="s">
        <v>51</v>
      </c>
      <c r="D10" s="40" t="s">
        <v>52</v>
      </c>
      <c r="E10" s="36" t="s">
        <v>41</v>
      </c>
      <c r="F10" s="37"/>
      <c r="G10" s="42">
        <v>3.04</v>
      </c>
      <c r="H10" s="41">
        <f t="shared" si="0"/>
        <v>3.04</v>
      </c>
      <c r="I10" s="56">
        <f t="shared" si="1"/>
        <v>0</v>
      </c>
      <c r="J10" s="54">
        <f>ROUND(H10*报价汇总表4!$C$8,2)</f>
        <v>0</v>
      </c>
      <c r="K10" s="56"/>
      <c r="L10" s="53"/>
    </row>
    <row r="11" ht="50.1" customHeight="1" spans="1:12">
      <c r="A11" s="38" t="s">
        <v>53</v>
      </c>
      <c r="B11" s="39" t="s">
        <v>54</v>
      </c>
      <c r="C11" s="40" t="s">
        <v>55</v>
      </c>
      <c r="D11" s="40" t="s">
        <v>56</v>
      </c>
      <c r="E11" s="36" t="s">
        <v>57</v>
      </c>
      <c r="F11" s="37"/>
      <c r="G11" s="42">
        <v>5.72</v>
      </c>
      <c r="H11" s="41">
        <f t="shared" si="0"/>
        <v>5.72</v>
      </c>
      <c r="I11" s="56">
        <f t="shared" si="1"/>
        <v>0</v>
      </c>
      <c r="J11" s="54">
        <f>ROUND(H11*报价汇总表4!$C$8,2)</f>
        <v>0</v>
      </c>
      <c r="K11" s="56"/>
      <c r="L11" s="53"/>
    </row>
    <row r="12" ht="20.1" customHeight="1" spans="1:12">
      <c r="A12" s="38" t="s">
        <v>58</v>
      </c>
      <c r="B12" s="39" t="s">
        <v>59</v>
      </c>
      <c r="C12" s="40" t="s">
        <v>60</v>
      </c>
      <c r="D12" s="40"/>
      <c r="E12" s="36" t="s">
        <v>33</v>
      </c>
      <c r="F12" s="37"/>
      <c r="G12" s="42">
        <v>0</v>
      </c>
      <c r="H12" s="41">
        <f t="shared" si="0"/>
        <v>0</v>
      </c>
      <c r="I12" s="56">
        <f t="shared" si="1"/>
        <v>0</v>
      </c>
      <c r="J12" s="54">
        <f>ROUND(H12*报价汇总表4!$C$8,2)</f>
        <v>0</v>
      </c>
      <c r="K12" s="56"/>
      <c r="L12" s="53"/>
    </row>
    <row r="13" ht="39.95" customHeight="1" spans="1:12">
      <c r="A13" s="38" t="s">
        <v>61</v>
      </c>
      <c r="B13" s="39" t="s">
        <v>62</v>
      </c>
      <c r="C13" s="40" t="s">
        <v>63</v>
      </c>
      <c r="D13" s="40" t="s">
        <v>64</v>
      </c>
      <c r="E13" s="36" t="s">
        <v>65</v>
      </c>
      <c r="F13" s="37"/>
      <c r="G13" s="42">
        <v>34.63</v>
      </c>
      <c r="H13" s="41">
        <f t="shared" si="0"/>
        <v>34.63</v>
      </c>
      <c r="I13" s="56">
        <f t="shared" si="1"/>
        <v>0</v>
      </c>
      <c r="J13" s="54">
        <f>ROUND(H13*报价汇总表4!$C$8,2)</f>
        <v>0</v>
      </c>
      <c r="K13" s="56"/>
      <c r="L13" s="53"/>
    </row>
    <row r="14" ht="30" customHeight="1" spans="1:12">
      <c r="A14" s="38" t="s">
        <v>66</v>
      </c>
      <c r="B14" s="39" t="s">
        <v>67</v>
      </c>
      <c r="C14" s="40" t="s">
        <v>68</v>
      </c>
      <c r="D14" s="40" t="s">
        <v>64</v>
      </c>
      <c r="E14" s="36" t="s">
        <v>41</v>
      </c>
      <c r="F14" s="37"/>
      <c r="G14" s="42">
        <v>0.72</v>
      </c>
      <c r="H14" s="41">
        <f t="shared" si="0"/>
        <v>0.72</v>
      </c>
      <c r="I14" s="56">
        <f t="shared" si="1"/>
        <v>0</v>
      </c>
      <c r="J14" s="54">
        <f>ROUND(H14*报价汇总表4!$C$8,2)</f>
        <v>0</v>
      </c>
      <c r="K14" s="56"/>
      <c r="L14" s="53"/>
    </row>
    <row r="15" ht="30" customHeight="1" spans="1:12">
      <c r="A15" s="38" t="s">
        <v>69</v>
      </c>
      <c r="B15" s="39" t="s">
        <v>70</v>
      </c>
      <c r="C15" s="40" t="s">
        <v>71</v>
      </c>
      <c r="D15" s="40"/>
      <c r="E15" s="36" t="s">
        <v>33</v>
      </c>
      <c r="F15" s="37"/>
      <c r="G15" s="42">
        <v>0</v>
      </c>
      <c r="H15" s="41">
        <f t="shared" si="0"/>
        <v>0</v>
      </c>
      <c r="I15" s="56">
        <f t="shared" si="1"/>
        <v>0</v>
      </c>
      <c r="J15" s="54">
        <f>ROUND(H15*报价汇总表4!$C$8,2)</f>
        <v>0</v>
      </c>
      <c r="K15" s="56"/>
      <c r="L15" s="53"/>
    </row>
    <row r="16" ht="20.1" customHeight="1" spans="1:12">
      <c r="A16" s="38" t="s">
        <v>72</v>
      </c>
      <c r="B16" s="39" t="s">
        <v>73</v>
      </c>
      <c r="C16" s="40" t="s">
        <v>74</v>
      </c>
      <c r="D16" s="40"/>
      <c r="E16" s="36" t="s">
        <v>33</v>
      </c>
      <c r="F16" s="37"/>
      <c r="G16" s="42">
        <v>0</v>
      </c>
      <c r="H16" s="41">
        <f t="shared" si="0"/>
        <v>0</v>
      </c>
      <c r="I16" s="56">
        <f t="shared" si="1"/>
        <v>0</v>
      </c>
      <c r="J16" s="54">
        <f>ROUND(H16*报价汇总表4!$C$8,2)</f>
        <v>0</v>
      </c>
      <c r="K16" s="56"/>
      <c r="L16" s="53"/>
    </row>
    <row r="17" ht="39.95" customHeight="1" spans="1:12">
      <c r="A17" s="38" t="s">
        <v>45</v>
      </c>
      <c r="B17" s="39" t="s">
        <v>75</v>
      </c>
      <c r="C17" s="40" t="s">
        <v>76</v>
      </c>
      <c r="D17" s="40" t="s">
        <v>77</v>
      </c>
      <c r="E17" s="36" t="s">
        <v>41</v>
      </c>
      <c r="F17" s="37">
        <v>300</v>
      </c>
      <c r="G17" s="42">
        <v>21.95</v>
      </c>
      <c r="H17" s="41">
        <f t="shared" si="0"/>
        <v>21.95</v>
      </c>
      <c r="I17" s="56">
        <f t="shared" si="1"/>
        <v>6585</v>
      </c>
      <c r="J17" s="57"/>
      <c r="K17" s="56">
        <f>ROUND(F17*J17,0)</f>
        <v>0</v>
      </c>
      <c r="L17" s="53"/>
    </row>
    <row r="18" ht="39.95" customHeight="1" spans="1:12">
      <c r="A18" s="38" t="s">
        <v>49</v>
      </c>
      <c r="B18" s="39" t="s">
        <v>78</v>
      </c>
      <c r="C18" s="40" t="s">
        <v>79</v>
      </c>
      <c r="D18" s="40" t="s">
        <v>77</v>
      </c>
      <c r="E18" s="36" t="s">
        <v>41</v>
      </c>
      <c r="F18" s="37"/>
      <c r="G18" s="42">
        <v>9.48</v>
      </c>
      <c r="H18" s="41">
        <f t="shared" si="0"/>
        <v>9.48</v>
      </c>
      <c r="I18" s="56">
        <f t="shared" si="1"/>
        <v>0</v>
      </c>
      <c r="J18" s="54">
        <f>ROUND(H18*报价汇总表4!$C$8,2)</f>
        <v>0</v>
      </c>
      <c r="K18" s="56"/>
      <c r="L18" s="53"/>
    </row>
    <row r="19" ht="30" customHeight="1" spans="1:12">
      <c r="A19" s="38" t="s">
        <v>80</v>
      </c>
      <c r="B19" s="39" t="s">
        <v>81</v>
      </c>
      <c r="C19" s="40" t="s">
        <v>82</v>
      </c>
      <c r="D19" s="40" t="s">
        <v>83</v>
      </c>
      <c r="E19" s="36" t="s">
        <v>41</v>
      </c>
      <c r="F19" s="37">
        <v>10</v>
      </c>
      <c r="G19" s="42">
        <v>12.38</v>
      </c>
      <c r="H19" s="41">
        <f t="shared" si="0"/>
        <v>12.38</v>
      </c>
      <c r="I19" s="56">
        <f t="shared" si="1"/>
        <v>124</v>
      </c>
      <c r="J19" s="57"/>
      <c r="K19" s="56">
        <f>ROUND(F19*J19,0)</f>
        <v>0</v>
      </c>
      <c r="L19" s="53"/>
    </row>
    <row r="20" ht="20.1" customHeight="1" spans="1:12">
      <c r="A20" s="38" t="s">
        <v>84</v>
      </c>
      <c r="B20" s="39" t="s">
        <v>85</v>
      </c>
      <c r="C20" s="40" t="s">
        <v>86</v>
      </c>
      <c r="D20" s="40" t="s">
        <v>87</v>
      </c>
      <c r="E20" s="36" t="s">
        <v>88</v>
      </c>
      <c r="F20" s="37"/>
      <c r="G20" s="42">
        <v>5.69</v>
      </c>
      <c r="H20" s="41">
        <f t="shared" si="0"/>
        <v>5.69</v>
      </c>
      <c r="I20" s="56">
        <f t="shared" si="1"/>
        <v>0</v>
      </c>
      <c r="J20" s="54">
        <f>ROUND(H20*报价汇总表4!$C$8,2)</f>
        <v>0</v>
      </c>
      <c r="K20" s="56"/>
      <c r="L20" s="53"/>
    </row>
    <row r="21" ht="60" customHeight="1" spans="1:12">
      <c r="A21" s="38" t="s">
        <v>89</v>
      </c>
      <c r="B21" s="39" t="s">
        <v>90</v>
      </c>
      <c r="C21" s="40" t="s">
        <v>91</v>
      </c>
      <c r="D21" s="40" t="s">
        <v>92</v>
      </c>
      <c r="E21" s="36" t="s">
        <v>57</v>
      </c>
      <c r="F21" s="37"/>
      <c r="G21" s="42">
        <v>380</v>
      </c>
      <c r="H21" s="41">
        <f t="shared" si="0"/>
        <v>380</v>
      </c>
      <c r="I21" s="56">
        <f t="shared" si="1"/>
        <v>0</v>
      </c>
      <c r="J21" s="54">
        <f>ROUND(H21*报价汇总表4!$C$8,2)</f>
        <v>0</v>
      </c>
      <c r="K21" s="56"/>
      <c r="L21" s="53"/>
    </row>
    <row r="22" ht="39.95" customHeight="1" spans="1:12">
      <c r="A22" s="38" t="s">
        <v>93</v>
      </c>
      <c r="B22" s="39" t="s">
        <v>94</v>
      </c>
      <c r="C22" s="40" t="s">
        <v>95</v>
      </c>
      <c r="D22" s="40" t="s">
        <v>96</v>
      </c>
      <c r="E22" s="36" t="s">
        <v>57</v>
      </c>
      <c r="F22" s="37">
        <v>35</v>
      </c>
      <c r="G22" s="42">
        <v>256.806520828</v>
      </c>
      <c r="H22" s="41">
        <f t="shared" si="0"/>
        <v>256.81</v>
      </c>
      <c r="I22" s="56">
        <f t="shared" si="1"/>
        <v>8988</v>
      </c>
      <c r="J22" s="57"/>
      <c r="K22" s="56">
        <f>ROUND(F22*J22,0)</f>
        <v>0</v>
      </c>
      <c r="L22" s="53" t="s">
        <v>97</v>
      </c>
    </row>
    <row r="23" ht="20.1" customHeight="1" spans="1:12">
      <c r="A23" s="38" t="s">
        <v>98</v>
      </c>
      <c r="B23" s="39" t="s">
        <v>99</v>
      </c>
      <c r="C23" s="40" t="s">
        <v>100</v>
      </c>
      <c r="D23" s="40" t="s">
        <v>100</v>
      </c>
      <c r="E23" s="36" t="s">
        <v>101</v>
      </c>
      <c r="F23" s="37"/>
      <c r="G23" s="42">
        <v>4.72</v>
      </c>
      <c r="H23" s="41">
        <f t="shared" si="0"/>
        <v>4.72</v>
      </c>
      <c r="I23" s="56">
        <f t="shared" si="1"/>
        <v>0</v>
      </c>
      <c r="J23" s="54">
        <f>ROUND(H23*报价汇总表4!$C$8,2)</f>
        <v>0</v>
      </c>
      <c r="K23" s="56"/>
      <c r="L23" s="53"/>
    </row>
    <row r="24" ht="30" customHeight="1" spans="1:12">
      <c r="A24" s="38" t="s">
        <v>102</v>
      </c>
      <c r="B24" s="39" t="s">
        <v>103</v>
      </c>
      <c r="C24" s="40" t="s">
        <v>104</v>
      </c>
      <c r="D24" s="40" t="s">
        <v>105</v>
      </c>
      <c r="E24" s="36" t="s">
        <v>57</v>
      </c>
      <c r="F24" s="37">
        <v>35</v>
      </c>
      <c r="G24" s="42">
        <v>81.0794476889</v>
      </c>
      <c r="H24" s="41">
        <f t="shared" si="0"/>
        <v>81.08</v>
      </c>
      <c r="I24" s="56">
        <f t="shared" si="1"/>
        <v>2838</v>
      </c>
      <c r="J24" s="57"/>
      <c r="K24" s="56">
        <f>ROUND(F24*J24,0)</f>
        <v>0</v>
      </c>
      <c r="L24" s="53" t="s">
        <v>106</v>
      </c>
    </row>
    <row r="25" ht="20.1" customHeight="1" spans="1:12">
      <c r="A25" s="38" t="s">
        <v>107</v>
      </c>
      <c r="B25" s="39" t="s">
        <v>108</v>
      </c>
      <c r="C25" s="40" t="s">
        <v>109</v>
      </c>
      <c r="D25" s="40" t="s">
        <v>109</v>
      </c>
      <c r="E25" s="36" t="s">
        <v>57</v>
      </c>
      <c r="F25" s="37"/>
      <c r="G25" s="42">
        <v>319.27</v>
      </c>
      <c r="H25" s="41">
        <f t="shared" si="0"/>
        <v>319.27</v>
      </c>
      <c r="I25" s="56">
        <f t="shared" si="1"/>
        <v>0</v>
      </c>
      <c r="J25" s="54">
        <f>ROUND(H25*报价汇总表4!$C$8,2)</f>
        <v>0</v>
      </c>
      <c r="K25" s="56"/>
      <c r="L25" s="53"/>
    </row>
    <row r="26" ht="30" customHeight="1" spans="1:12">
      <c r="A26" s="38" t="s">
        <v>110</v>
      </c>
      <c r="B26" s="39" t="s">
        <v>111</v>
      </c>
      <c r="C26" s="40" t="s">
        <v>112</v>
      </c>
      <c r="D26" s="40" t="s">
        <v>105</v>
      </c>
      <c r="E26" s="36" t="s">
        <v>57</v>
      </c>
      <c r="F26" s="37"/>
      <c r="G26" s="42">
        <v>81.0791754378</v>
      </c>
      <c r="H26" s="41">
        <f t="shared" si="0"/>
        <v>81.08</v>
      </c>
      <c r="I26" s="56">
        <f t="shared" si="1"/>
        <v>0</v>
      </c>
      <c r="J26" s="54">
        <f>ROUND(H26*报价汇总表4!$C$8,2)</f>
        <v>0</v>
      </c>
      <c r="K26" s="56"/>
      <c r="L26" s="53" t="s">
        <v>113</v>
      </c>
    </row>
    <row r="27" ht="30" customHeight="1" spans="1:12">
      <c r="A27" s="38" t="s">
        <v>114</v>
      </c>
      <c r="B27" s="39" t="s">
        <v>115</v>
      </c>
      <c r="C27" s="40" t="s">
        <v>116</v>
      </c>
      <c r="D27" s="40" t="s">
        <v>105</v>
      </c>
      <c r="E27" s="36" t="s">
        <v>57</v>
      </c>
      <c r="F27" s="37">
        <v>42</v>
      </c>
      <c r="G27" s="42">
        <v>81.0792537223</v>
      </c>
      <c r="H27" s="41">
        <f t="shared" si="0"/>
        <v>81.08</v>
      </c>
      <c r="I27" s="56">
        <f t="shared" si="1"/>
        <v>3405</v>
      </c>
      <c r="J27" s="57"/>
      <c r="K27" s="56">
        <f>ROUND(F27*J27,0)</f>
        <v>0</v>
      </c>
      <c r="L27" s="53" t="s">
        <v>117</v>
      </c>
    </row>
    <row r="28" ht="30" customHeight="1" spans="1:12">
      <c r="A28" s="38" t="s">
        <v>118</v>
      </c>
      <c r="B28" s="39" t="s">
        <v>119</v>
      </c>
      <c r="C28" s="40" t="s">
        <v>120</v>
      </c>
      <c r="D28" s="40" t="s">
        <v>105</v>
      </c>
      <c r="E28" s="36" t="s">
        <v>57</v>
      </c>
      <c r="F28" s="37"/>
      <c r="G28" s="42">
        <v>81.0790016648</v>
      </c>
      <c r="H28" s="41">
        <f t="shared" si="0"/>
        <v>81.08</v>
      </c>
      <c r="I28" s="56">
        <f t="shared" si="1"/>
        <v>0</v>
      </c>
      <c r="J28" s="54">
        <f>ROUND(H28*报价汇总表4!$C$8,2)</f>
        <v>0</v>
      </c>
      <c r="K28" s="56"/>
      <c r="L28" s="53" t="s">
        <v>121</v>
      </c>
    </row>
    <row r="29" ht="20.1" customHeight="1" spans="1:12">
      <c r="A29" s="38" t="s">
        <v>122</v>
      </c>
      <c r="B29" s="39" t="s">
        <v>123</v>
      </c>
      <c r="C29" s="40" t="s">
        <v>124</v>
      </c>
      <c r="D29" s="40"/>
      <c r="E29" s="36" t="s">
        <v>33</v>
      </c>
      <c r="F29" s="37"/>
      <c r="G29" s="42">
        <v>0</v>
      </c>
      <c r="H29" s="41">
        <f t="shared" si="0"/>
        <v>0</v>
      </c>
      <c r="I29" s="56">
        <f t="shared" si="1"/>
        <v>0</v>
      </c>
      <c r="J29" s="54">
        <f>ROUND(H29*报价汇总表4!$C$8,2)</f>
        <v>0</v>
      </c>
      <c r="K29" s="56"/>
      <c r="L29" s="53"/>
    </row>
    <row r="30" ht="39.95" customHeight="1" spans="1:12">
      <c r="A30" s="38" t="s">
        <v>125</v>
      </c>
      <c r="B30" s="39" t="s">
        <v>126</v>
      </c>
      <c r="C30" s="40" t="s">
        <v>127</v>
      </c>
      <c r="D30" s="40" t="s">
        <v>128</v>
      </c>
      <c r="E30" s="36" t="s">
        <v>57</v>
      </c>
      <c r="F30" s="37"/>
      <c r="G30" s="42">
        <v>259.65</v>
      </c>
      <c r="H30" s="41">
        <f t="shared" si="0"/>
        <v>259.65</v>
      </c>
      <c r="I30" s="56">
        <f t="shared" si="1"/>
        <v>0</v>
      </c>
      <c r="J30" s="54">
        <f>ROUND(H30*报价汇总表4!$C$8,2)</f>
        <v>0</v>
      </c>
      <c r="K30" s="56"/>
      <c r="L30" s="53"/>
    </row>
    <row r="31" ht="39.95" customHeight="1" spans="1:12">
      <c r="A31" s="38" t="s">
        <v>129</v>
      </c>
      <c r="B31" s="39" t="s">
        <v>130</v>
      </c>
      <c r="C31" s="40" t="s">
        <v>131</v>
      </c>
      <c r="D31" s="40" t="s">
        <v>128</v>
      </c>
      <c r="E31" s="36" t="s">
        <v>57</v>
      </c>
      <c r="F31" s="37"/>
      <c r="G31" s="42">
        <v>284.79</v>
      </c>
      <c r="H31" s="41">
        <f t="shared" si="0"/>
        <v>284.79</v>
      </c>
      <c r="I31" s="56">
        <f t="shared" si="1"/>
        <v>0</v>
      </c>
      <c r="J31" s="54">
        <f>ROUND(H31*报价汇总表4!$C$8,2)</f>
        <v>0</v>
      </c>
      <c r="K31" s="56"/>
      <c r="L31" s="53"/>
    </row>
    <row r="32" ht="39.95" customHeight="1" spans="1:12">
      <c r="A32" s="38" t="s">
        <v>132</v>
      </c>
      <c r="B32" s="39" t="s">
        <v>133</v>
      </c>
      <c r="C32" s="40" t="s">
        <v>134</v>
      </c>
      <c r="D32" s="40" t="s">
        <v>128</v>
      </c>
      <c r="E32" s="36" t="s">
        <v>57</v>
      </c>
      <c r="F32" s="37"/>
      <c r="G32" s="42">
        <v>450.19</v>
      </c>
      <c r="H32" s="41">
        <f t="shared" si="0"/>
        <v>450.19</v>
      </c>
      <c r="I32" s="56">
        <f t="shared" si="1"/>
        <v>0</v>
      </c>
      <c r="J32" s="54">
        <f>ROUND(H32*报价汇总表4!$C$8,2)</f>
        <v>0</v>
      </c>
      <c r="K32" s="56"/>
      <c r="L32" s="53"/>
    </row>
    <row r="33" ht="30" customHeight="1" spans="1:12">
      <c r="A33" s="38" t="s">
        <v>135</v>
      </c>
      <c r="B33" s="39" t="s">
        <v>136</v>
      </c>
      <c r="C33" s="40" t="s">
        <v>137</v>
      </c>
      <c r="D33" s="40" t="s">
        <v>138</v>
      </c>
      <c r="E33" s="36" t="s">
        <v>57</v>
      </c>
      <c r="F33" s="37"/>
      <c r="G33" s="42">
        <v>94.66</v>
      </c>
      <c r="H33" s="41">
        <f t="shared" si="0"/>
        <v>94.66</v>
      </c>
      <c r="I33" s="56">
        <f t="shared" si="1"/>
        <v>0</v>
      </c>
      <c r="J33" s="54">
        <f>ROUND(H33*报价汇总表4!$C$8,2)</f>
        <v>0</v>
      </c>
      <c r="K33" s="56"/>
      <c r="L33" s="53"/>
    </row>
    <row r="34" ht="30" customHeight="1" spans="1:12">
      <c r="A34" s="38" t="s">
        <v>139</v>
      </c>
      <c r="B34" s="39" t="s">
        <v>140</v>
      </c>
      <c r="C34" s="40" t="s">
        <v>141</v>
      </c>
      <c r="D34" s="40" t="s">
        <v>138</v>
      </c>
      <c r="E34" s="36" t="s">
        <v>57</v>
      </c>
      <c r="F34" s="37"/>
      <c r="G34" s="42">
        <v>113.15</v>
      </c>
      <c r="H34" s="41">
        <f t="shared" si="0"/>
        <v>113.15</v>
      </c>
      <c r="I34" s="56">
        <f t="shared" si="1"/>
        <v>0</v>
      </c>
      <c r="J34" s="54">
        <f>ROUND(H34*报价汇总表4!$C$8,2)</f>
        <v>0</v>
      </c>
      <c r="K34" s="56"/>
      <c r="L34" s="53"/>
    </row>
    <row r="35" ht="39.95" customHeight="1" spans="1:12">
      <c r="A35" s="38" t="s">
        <v>142</v>
      </c>
      <c r="B35" s="39" t="s">
        <v>143</v>
      </c>
      <c r="C35" s="40" t="s">
        <v>144</v>
      </c>
      <c r="D35" s="40" t="s">
        <v>145</v>
      </c>
      <c r="E35" s="36" t="s">
        <v>57</v>
      </c>
      <c r="F35" s="37"/>
      <c r="G35" s="42">
        <v>192.968794846</v>
      </c>
      <c r="H35" s="41">
        <f t="shared" si="0"/>
        <v>192.97</v>
      </c>
      <c r="I35" s="56">
        <f t="shared" si="1"/>
        <v>0</v>
      </c>
      <c r="J35" s="54">
        <f>ROUND(H35*报价汇总表4!$C$8,2)</f>
        <v>0</v>
      </c>
      <c r="K35" s="56"/>
      <c r="L35" s="53" t="s">
        <v>146</v>
      </c>
    </row>
    <row r="36" ht="20.1" customHeight="1" spans="1:12">
      <c r="A36" s="38" t="s">
        <v>147</v>
      </c>
      <c r="B36" s="39" t="s">
        <v>148</v>
      </c>
      <c r="C36" s="40" t="s">
        <v>149</v>
      </c>
      <c r="D36" s="40"/>
      <c r="E36" s="36" t="s">
        <v>33</v>
      </c>
      <c r="F36" s="37"/>
      <c r="G36" s="42"/>
      <c r="H36" s="41">
        <f t="shared" si="0"/>
        <v>0</v>
      </c>
      <c r="I36" s="56">
        <f t="shared" si="1"/>
        <v>0</v>
      </c>
      <c r="J36" s="54">
        <f>ROUND(H36*报价汇总表4!$C$8,2)</f>
        <v>0</v>
      </c>
      <c r="K36" s="56"/>
      <c r="L36" s="53"/>
    </row>
    <row r="37" ht="39.95" customHeight="1" spans="1:12">
      <c r="A37" s="38" t="s">
        <v>150</v>
      </c>
      <c r="B37" s="39" t="s">
        <v>151</v>
      </c>
      <c r="C37" s="40" t="s">
        <v>152</v>
      </c>
      <c r="D37" s="40" t="s">
        <v>153</v>
      </c>
      <c r="E37" s="36" t="s">
        <v>57</v>
      </c>
      <c r="F37" s="37"/>
      <c r="G37" s="42">
        <v>223.52</v>
      </c>
      <c r="H37" s="41">
        <f t="shared" si="0"/>
        <v>223.52</v>
      </c>
      <c r="I37" s="56">
        <f t="shared" si="1"/>
        <v>0</v>
      </c>
      <c r="J37" s="54">
        <f>ROUND(H37*报价汇总表4!$C$8,2)</f>
        <v>0</v>
      </c>
      <c r="K37" s="56"/>
      <c r="L37" s="53"/>
    </row>
    <row r="38" ht="39.95" customHeight="1" spans="1:12">
      <c r="A38" s="38" t="s">
        <v>154</v>
      </c>
      <c r="B38" s="39" t="s">
        <v>155</v>
      </c>
      <c r="C38" s="40" t="s">
        <v>156</v>
      </c>
      <c r="D38" s="40" t="s">
        <v>153</v>
      </c>
      <c r="E38" s="36" t="s">
        <v>57</v>
      </c>
      <c r="F38" s="37">
        <v>500</v>
      </c>
      <c r="G38" s="42">
        <v>155.66</v>
      </c>
      <c r="H38" s="41">
        <f t="shared" si="0"/>
        <v>155.66</v>
      </c>
      <c r="I38" s="56">
        <f t="shared" si="1"/>
        <v>77830</v>
      </c>
      <c r="J38" s="57"/>
      <c r="K38" s="56">
        <f>ROUND(F38*J38,0)</f>
        <v>0</v>
      </c>
      <c r="L38" s="53"/>
    </row>
    <row r="39" ht="39.95" customHeight="1" spans="1:12">
      <c r="A39" s="38" t="s">
        <v>157</v>
      </c>
      <c r="B39" s="39" t="s">
        <v>158</v>
      </c>
      <c r="C39" s="40" t="s">
        <v>159</v>
      </c>
      <c r="D39" s="40" t="s">
        <v>153</v>
      </c>
      <c r="E39" s="36" t="s">
        <v>57</v>
      </c>
      <c r="F39" s="37">
        <v>500</v>
      </c>
      <c r="G39" s="42">
        <v>67.03</v>
      </c>
      <c r="H39" s="41">
        <f t="shared" si="0"/>
        <v>67.03</v>
      </c>
      <c r="I39" s="56">
        <f t="shared" si="1"/>
        <v>33515</v>
      </c>
      <c r="J39" s="57"/>
      <c r="K39" s="56">
        <f>ROUND(F39*J39,0)</f>
        <v>0</v>
      </c>
      <c r="L39" s="53"/>
    </row>
    <row r="40" ht="69.95" customHeight="1" spans="1:12">
      <c r="A40" s="38" t="s">
        <v>160</v>
      </c>
      <c r="B40" s="39" t="s">
        <v>161</v>
      </c>
      <c r="C40" s="40" t="s">
        <v>162</v>
      </c>
      <c r="D40" s="40" t="s">
        <v>163</v>
      </c>
      <c r="E40" s="36" t="s">
        <v>88</v>
      </c>
      <c r="F40" s="37"/>
      <c r="G40" s="42">
        <v>3.99</v>
      </c>
      <c r="H40" s="41">
        <f t="shared" si="0"/>
        <v>3.99</v>
      </c>
      <c r="I40" s="56">
        <f t="shared" si="1"/>
        <v>0</v>
      </c>
      <c r="J40" s="54">
        <f>ROUND(H40*报价汇总表4!$C$8,2)</f>
        <v>0</v>
      </c>
      <c r="K40" s="56"/>
      <c r="L40" s="53"/>
    </row>
    <row r="41" ht="39.95" customHeight="1" spans="1:12">
      <c r="A41" s="38" t="s">
        <v>164</v>
      </c>
      <c r="B41" s="39" t="s">
        <v>165</v>
      </c>
      <c r="C41" s="40" t="s">
        <v>166</v>
      </c>
      <c r="D41" s="40" t="s">
        <v>167</v>
      </c>
      <c r="E41" s="36" t="s">
        <v>168</v>
      </c>
      <c r="F41" s="37"/>
      <c r="G41" s="42">
        <v>1.7</v>
      </c>
      <c r="H41" s="41">
        <f t="shared" si="0"/>
        <v>1.7</v>
      </c>
      <c r="I41" s="56">
        <f t="shared" si="1"/>
        <v>0</v>
      </c>
      <c r="J41" s="54">
        <f>ROUND(H41*报价汇总表4!$C$8,2)</f>
        <v>0</v>
      </c>
      <c r="K41" s="56"/>
      <c r="L41" s="53"/>
    </row>
    <row r="42" ht="39.95" customHeight="1" spans="1:12">
      <c r="A42" s="38" t="s">
        <v>169</v>
      </c>
      <c r="B42" s="39" t="s">
        <v>170</v>
      </c>
      <c r="C42" s="40" t="s">
        <v>171</v>
      </c>
      <c r="D42" s="40" t="s">
        <v>167</v>
      </c>
      <c r="E42" s="36" t="s">
        <v>41</v>
      </c>
      <c r="F42" s="37"/>
      <c r="G42" s="42">
        <v>30.98</v>
      </c>
      <c r="H42" s="41">
        <f t="shared" si="0"/>
        <v>30.98</v>
      </c>
      <c r="I42" s="56">
        <f t="shared" si="1"/>
        <v>0</v>
      </c>
      <c r="J42" s="54">
        <f>ROUND(H42*报价汇总表4!$C$8,2)</f>
        <v>0</v>
      </c>
      <c r="K42" s="56"/>
      <c r="L42" s="53"/>
    </row>
    <row r="43" ht="20.1" customHeight="1" spans="1:12">
      <c r="A43" s="38" t="s">
        <v>172</v>
      </c>
      <c r="B43" s="39" t="s">
        <v>173</v>
      </c>
      <c r="C43" s="40" t="s">
        <v>174</v>
      </c>
      <c r="D43" s="40"/>
      <c r="E43" s="36" t="s">
        <v>33</v>
      </c>
      <c r="F43" s="37"/>
      <c r="G43" s="42">
        <v>0</v>
      </c>
      <c r="H43" s="41">
        <f t="shared" si="0"/>
        <v>0</v>
      </c>
      <c r="I43" s="56">
        <f t="shared" si="1"/>
        <v>0</v>
      </c>
      <c r="J43" s="54">
        <f>ROUND(H43*报价汇总表4!$C$8,2)</f>
        <v>0</v>
      </c>
      <c r="K43" s="56"/>
      <c r="L43" s="53"/>
    </row>
    <row r="44" ht="30" customHeight="1" spans="1:12">
      <c r="A44" s="38" t="s">
        <v>175</v>
      </c>
      <c r="B44" s="39" t="s">
        <v>176</v>
      </c>
      <c r="C44" s="40" t="s">
        <v>177</v>
      </c>
      <c r="D44" s="40"/>
      <c r="E44" s="36" t="s">
        <v>33</v>
      </c>
      <c r="F44" s="37"/>
      <c r="G44" s="42">
        <v>0</v>
      </c>
      <c r="H44" s="41">
        <f t="shared" si="0"/>
        <v>0</v>
      </c>
      <c r="I44" s="56">
        <f t="shared" si="1"/>
        <v>0</v>
      </c>
      <c r="J44" s="54">
        <f>ROUND(H44*报价汇总表4!$C$8,2)</f>
        <v>0</v>
      </c>
      <c r="K44" s="56"/>
      <c r="L44" s="53"/>
    </row>
    <row r="45" ht="20.1" customHeight="1" spans="1:12">
      <c r="A45" s="38" t="s">
        <v>45</v>
      </c>
      <c r="B45" s="39" t="s">
        <v>178</v>
      </c>
      <c r="C45" s="40" t="s">
        <v>179</v>
      </c>
      <c r="D45" s="40"/>
      <c r="E45" s="36" t="s">
        <v>33</v>
      </c>
      <c r="F45" s="37"/>
      <c r="G45" s="42">
        <v>0</v>
      </c>
      <c r="H45" s="41">
        <f t="shared" si="0"/>
        <v>0</v>
      </c>
      <c r="I45" s="56">
        <f t="shared" si="1"/>
        <v>0</v>
      </c>
      <c r="J45" s="54">
        <f>ROUND(H45*报价汇总表4!$C$8,2)</f>
        <v>0</v>
      </c>
      <c r="K45" s="56"/>
      <c r="L45" s="53"/>
    </row>
    <row r="46" ht="69.95" customHeight="1" spans="1:12">
      <c r="A46" s="38" t="s">
        <v>61</v>
      </c>
      <c r="B46" s="39" t="s">
        <v>180</v>
      </c>
      <c r="C46" s="40" t="s">
        <v>181</v>
      </c>
      <c r="D46" s="40" t="s">
        <v>182</v>
      </c>
      <c r="E46" s="36" t="s">
        <v>57</v>
      </c>
      <c r="F46" s="37"/>
      <c r="G46" s="42">
        <v>21.64</v>
      </c>
      <c r="H46" s="41">
        <f t="shared" si="0"/>
        <v>21.64</v>
      </c>
      <c r="I46" s="56">
        <f t="shared" si="1"/>
        <v>0</v>
      </c>
      <c r="J46" s="54">
        <f>ROUND(H46*报价汇总表4!$C$8,2)</f>
        <v>0</v>
      </c>
      <c r="K46" s="56"/>
      <c r="L46" s="53"/>
    </row>
    <row r="47" ht="69.95" customHeight="1" spans="1:12">
      <c r="A47" s="38" t="s">
        <v>66</v>
      </c>
      <c r="B47" s="39" t="s">
        <v>183</v>
      </c>
      <c r="C47" s="40" t="s">
        <v>184</v>
      </c>
      <c r="D47" s="40" t="s">
        <v>182</v>
      </c>
      <c r="E47" s="36" t="s">
        <v>57</v>
      </c>
      <c r="F47" s="37">
        <v>6000</v>
      </c>
      <c r="G47" s="42">
        <v>6.7</v>
      </c>
      <c r="H47" s="41">
        <f t="shared" si="0"/>
        <v>6.7</v>
      </c>
      <c r="I47" s="56">
        <f t="shared" si="1"/>
        <v>40200</v>
      </c>
      <c r="J47" s="57"/>
      <c r="K47" s="56">
        <f>ROUND(F47*J47,0)</f>
        <v>0</v>
      </c>
      <c r="L47" s="53"/>
    </row>
    <row r="48" ht="20.1" customHeight="1" spans="1:12">
      <c r="A48" s="38" t="s">
        <v>49</v>
      </c>
      <c r="B48" s="39" t="s">
        <v>185</v>
      </c>
      <c r="C48" s="40" t="s">
        <v>186</v>
      </c>
      <c r="D48" s="40"/>
      <c r="E48" s="36" t="s">
        <v>33</v>
      </c>
      <c r="F48" s="37"/>
      <c r="G48" s="42">
        <v>0</v>
      </c>
      <c r="H48" s="41">
        <f t="shared" si="0"/>
        <v>0</v>
      </c>
      <c r="I48" s="56">
        <f t="shared" si="1"/>
        <v>0</v>
      </c>
      <c r="J48" s="54">
        <f>ROUND(H48*报价汇总表4!$C$8,2)</f>
        <v>0</v>
      </c>
      <c r="K48" s="56"/>
      <c r="L48" s="53"/>
    </row>
    <row r="49" ht="80.1" customHeight="1" spans="1:12">
      <c r="A49" s="38" t="s">
        <v>61</v>
      </c>
      <c r="B49" s="39" t="s">
        <v>187</v>
      </c>
      <c r="C49" s="40" t="s">
        <v>181</v>
      </c>
      <c r="D49" s="40" t="s">
        <v>188</v>
      </c>
      <c r="E49" s="36" t="s">
        <v>57</v>
      </c>
      <c r="F49" s="37">
        <v>4000</v>
      </c>
      <c r="G49" s="42">
        <v>31.2</v>
      </c>
      <c r="H49" s="41">
        <f t="shared" si="0"/>
        <v>31.2</v>
      </c>
      <c r="I49" s="56">
        <f t="shared" si="1"/>
        <v>124800</v>
      </c>
      <c r="J49" s="57"/>
      <c r="K49" s="56">
        <f>ROUND(F49*J49,0)</f>
        <v>0</v>
      </c>
      <c r="L49" s="53"/>
    </row>
    <row r="50" ht="80.1" customHeight="1" spans="1:12">
      <c r="A50" s="38" t="s">
        <v>66</v>
      </c>
      <c r="B50" s="39" t="s">
        <v>189</v>
      </c>
      <c r="C50" s="40" t="s">
        <v>184</v>
      </c>
      <c r="D50" s="40" t="s">
        <v>188</v>
      </c>
      <c r="E50" s="36" t="s">
        <v>57</v>
      </c>
      <c r="F50" s="37"/>
      <c r="G50" s="42">
        <v>18.65</v>
      </c>
      <c r="H50" s="41">
        <f t="shared" si="0"/>
        <v>18.65</v>
      </c>
      <c r="I50" s="56">
        <f t="shared" si="1"/>
        <v>0</v>
      </c>
      <c r="J50" s="54">
        <f>ROUND(H50*报价汇总表4!$C$8,2)</f>
        <v>0</v>
      </c>
      <c r="K50" s="56"/>
      <c r="L50" s="53"/>
    </row>
    <row r="51" ht="30" customHeight="1" spans="1:12">
      <c r="A51" s="38" t="s">
        <v>190</v>
      </c>
      <c r="B51" s="39" t="s">
        <v>191</v>
      </c>
      <c r="C51" s="40" t="s">
        <v>192</v>
      </c>
      <c r="D51" s="40" t="s">
        <v>193</v>
      </c>
      <c r="E51" s="36" t="s">
        <v>57</v>
      </c>
      <c r="F51" s="37"/>
      <c r="G51" s="42">
        <v>11.87</v>
      </c>
      <c r="H51" s="41">
        <f t="shared" si="0"/>
        <v>11.87</v>
      </c>
      <c r="I51" s="56">
        <f t="shared" si="1"/>
        <v>0</v>
      </c>
      <c r="J51" s="54">
        <f>ROUND(H51*报价汇总表4!$C$8,2)</f>
        <v>0</v>
      </c>
      <c r="K51" s="56"/>
      <c r="L51" s="53"/>
    </row>
    <row r="52" ht="20.1" customHeight="1" spans="1:12">
      <c r="A52" s="38" t="s">
        <v>194</v>
      </c>
      <c r="B52" s="39" t="s">
        <v>195</v>
      </c>
      <c r="C52" s="40" t="s">
        <v>196</v>
      </c>
      <c r="D52" s="40"/>
      <c r="E52" s="36" t="s">
        <v>33</v>
      </c>
      <c r="F52" s="37"/>
      <c r="G52" s="42">
        <v>0</v>
      </c>
      <c r="H52" s="41">
        <f t="shared" si="0"/>
        <v>0</v>
      </c>
      <c r="I52" s="56">
        <f t="shared" si="1"/>
        <v>0</v>
      </c>
      <c r="J52" s="54">
        <f>ROUND(H52*报价汇总表4!$C$8,2)</f>
        <v>0</v>
      </c>
      <c r="K52" s="56"/>
      <c r="L52" s="53"/>
    </row>
    <row r="53" ht="30" customHeight="1" spans="1:12">
      <c r="A53" s="38" t="s">
        <v>45</v>
      </c>
      <c r="B53" s="39" t="s">
        <v>197</v>
      </c>
      <c r="C53" s="40" t="s">
        <v>198</v>
      </c>
      <c r="D53" s="40" t="s">
        <v>199</v>
      </c>
      <c r="E53" s="36" t="s">
        <v>200</v>
      </c>
      <c r="F53" s="37">
        <v>200000</v>
      </c>
      <c r="G53" s="42">
        <v>0.98</v>
      </c>
      <c r="H53" s="41">
        <f t="shared" si="0"/>
        <v>0.98</v>
      </c>
      <c r="I53" s="56">
        <f t="shared" si="1"/>
        <v>196000</v>
      </c>
      <c r="J53" s="57"/>
      <c r="K53" s="56">
        <f>ROUND(F53*J53,0)</f>
        <v>0</v>
      </c>
      <c r="L53" s="53"/>
    </row>
    <row r="54" ht="30" customHeight="1" spans="1:12">
      <c r="A54" s="38" t="s">
        <v>49</v>
      </c>
      <c r="B54" s="39" t="s">
        <v>201</v>
      </c>
      <c r="C54" s="40" t="s">
        <v>202</v>
      </c>
      <c r="D54" s="40" t="s">
        <v>199</v>
      </c>
      <c r="E54" s="36" t="s">
        <v>200</v>
      </c>
      <c r="F54" s="37">
        <v>180000</v>
      </c>
      <c r="G54" s="42">
        <v>1.37</v>
      </c>
      <c r="H54" s="41">
        <f t="shared" si="0"/>
        <v>1.37</v>
      </c>
      <c r="I54" s="56">
        <f t="shared" si="1"/>
        <v>246600</v>
      </c>
      <c r="J54" s="57"/>
      <c r="K54" s="56">
        <f>ROUND(F54*J54,0)</f>
        <v>0</v>
      </c>
      <c r="L54" s="53"/>
    </row>
    <row r="55" ht="20.1" customHeight="1" spans="1:12">
      <c r="A55" s="38" t="s">
        <v>203</v>
      </c>
      <c r="B55" s="39" t="s">
        <v>204</v>
      </c>
      <c r="C55" s="40" t="s">
        <v>205</v>
      </c>
      <c r="D55" s="40" t="s">
        <v>206</v>
      </c>
      <c r="E55" s="36" t="s">
        <v>57</v>
      </c>
      <c r="F55" s="37"/>
      <c r="G55" s="42">
        <v>1.5</v>
      </c>
      <c r="H55" s="41">
        <f t="shared" si="0"/>
        <v>1.5</v>
      </c>
      <c r="I55" s="56">
        <f t="shared" si="1"/>
        <v>0</v>
      </c>
      <c r="J55" s="54">
        <f>ROUND(H55*报价汇总表4!$C$8,2)</f>
        <v>0</v>
      </c>
      <c r="K55" s="56"/>
      <c r="L55" s="53"/>
    </row>
    <row r="56" ht="20.1" customHeight="1" spans="1:12">
      <c r="A56" s="38" t="s">
        <v>207</v>
      </c>
      <c r="B56" s="39" t="s">
        <v>208</v>
      </c>
      <c r="C56" s="40" t="s">
        <v>209</v>
      </c>
      <c r="D56" s="40" t="s">
        <v>210</v>
      </c>
      <c r="E56" s="36" t="s">
        <v>57</v>
      </c>
      <c r="F56" s="37">
        <v>8000</v>
      </c>
      <c r="G56" s="42">
        <v>3.7</v>
      </c>
      <c r="H56" s="41">
        <f t="shared" si="0"/>
        <v>3.7</v>
      </c>
      <c r="I56" s="56">
        <f t="shared" si="1"/>
        <v>29600</v>
      </c>
      <c r="J56" s="57"/>
      <c r="K56" s="56">
        <f>ROUND(F56*J56,0)</f>
        <v>0</v>
      </c>
      <c r="L56" s="53"/>
    </row>
    <row r="57" ht="20.1" customHeight="1" spans="1:12">
      <c r="A57" s="38" t="s">
        <v>211</v>
      </c>
      <c r="B57" s="39" t="s">
        <v>212</v>
      </c>
      <c r="C57" s="40" t="s">
        <v>213</v>
      </c>
      <c r="D57" s="40"/>
      <c r="E57" s="36" t="s">
        <v>33</v>
      </c>
      <c r="F57" s="37"/>
      <c r="G57" s="42">
        <v>0</v>
      </c>
      <c r="H57" s="41">
        <f t="shared" si="0"/>
        <v>0</v>
      </c>
      <c r="I57" s="56">
        <f t="shared" si="1"/>
        <v>0</v>
      </c>
      <c r="J57" s="54">
        <f>ROUND(H57*报价汇总表4!$C$8,2)</f>
        <v>0</v>
      </c>
      <c r="K57" s="56"/>
      <c r="L57" s="53"/>
    </row>
    <row r="58" ht="60" customHeight="1" spans="1:12">
      <c r="A58" s="38" t="s">
        <v>214</v>
      </c>
      <c r="B58" s="39" t="s">
        <v>215</v>
      </c>
      <c r="C58" s="40" t="s">
        <v>216</v>
      </c>
      <c r="D58" s="40" t="s">
        <v>217</v>
      </c>
      <c r="E58" s="36" t="s">
        <v>57</v>
      </c>
      <c r="F58" s="37">
        <v>100</v>
      </c>
      <c r="G58" s="42">
        <v>7.57</v>
      </c>
      <c r="H58" s="41">
        <f t="shared" si="0"/>
        <v>7.57</v>
      </c>
      <c r="I58" s="56">
        <f t="shared" si="1"/>
        <v>757</v>
      </c>
      <c r="J58" s="57"/>
      <c r="K58" s="56">
        <f>ROUND(F58*J58,0)</f>
        <v>0</v>
      </c>
      <c r="L58" s="53"/>
    </row>
    <row r="59" ht="69.95" customHeight="1" spans="1:12">
      <c r="A59" s="38" t="s">
        <v>218</v>
      </c>
      <c r="B59" s="39" t="s">
        <v>219</v>
      </c>
      <c r="C59" s="40" t="s">
        <v>220</v>
      </c>
      <c r="D59" s="40" t="s">
        <v>221</v>
      </c>
      <c r="E59" s="36" t="s">
        <v>57</v>
      </c>
      <c r="F59" s="37"/>
      <c r="G59" s="42">
        <v>8.75</v>
      </c>
      <c r="H59" s="41">
        <f t="shared" si="0"/>
        <v>8.75</v>
      </c>
      <c r="I59" s="56">
        <f t="shared" si="1"/>
        <v>0</v>
      </c>
      <c r="J59" s="54">
        <f>ROUND(H59*报价汇总表4!$C$8,2)</f>
        <v>0</v>
      </c>
      <c r="K59" s="56"/>
      <c r="L59" s="53"/>
    </row>
    <row r="60" ht="69.95" customHeight="1" spans="1:12">
      <c r="A60" s="38" t="s">
        <v>222</v>
      </c>
      <c r="B60" s="39" t="s">
        <v>223</v>
      </c>
      <c r="C60" s="40" t="s">
        <v>224</v>
      </c>
      <c r="D60" s="40" t="s">
        <v>225</v>
      </c>
      <c r="E60" s="36" t="s">
        <v>57</v>
      </c>
      <c r="F60" s="37"/>
      <c r="G60" s="42">
        <v>8.16</v>
      </c>
      <c r="H60" s="41">
        <f t="shared" si="0"/>
        <v>8.16</v>
      </c>
      <c r="I60" s="56">
        <f t="shared" si="1"/>
        <v>0</v>
      </c>
      <c r="J60" s="54">
        <f>ROUND(H60*报价汇总表4!$C$8,2)</f>
        <v>0</v>
      </c>
      <c r="K60" s="56"/>
      <c r="L60" s="53"/>
    </row>
    <row r="61" ht="39.95" customHeight="1" spans="1:12">
      <c r="A61" s="38" t="s">
        <v>226</v>
      </c>
      <c r="B61" s="39" t="s">
        <v>227</v>
      </c>
      <c r="C61" s="40" t="s">
        <v>228</v>
      </c>
      <c r="D61" s="40" t="s">
        <v>229</v>
      </c>
      <c r="E61" s="36" t="s">
        <v>57</v>
      </c>
      <c r="F61" s="37"/>
      <c r="G61" s="42">
        <v>315.62</v>
      </c>
      <c r="H61" s="41">
        <f t="shared" si="0"/>
        <v>315.62</v>
      </c>
      <c r="I61" s="56">
        <f t="shared" si="1"/>
        <v>0</v>
      </c>
      <c r="J61" s="54">
        <f>ROUND(H61*报价汇总表4!$C$8,2)</f>
        <v>0</v>
      </c>
      <c r="K61" s="56"/>
      <c r="L61" s="53"/>
    </row>
    <row r="62" ht="39.95" customHeight="1" spans="1:12">
      <c r="A62" s="38" t="s">
        <v>230</v>
      </c>
      <c r="B62" s="39" t="s">
        <v>231</v>
      </c>
      <c r="C62" s="40" t="s">
        <v>232</v>
      </c>
      <c r="D62" s="40" t="s">
        <v>233</v>
      </c>
      <c r="E62" s="36" t="s">
        <v>57</v>
      </c>
      <c r="F62" s="37"/>
      <c r="G62" s="42">
        <v>63.27</v>
      </c>
      <c r="H62" s="41">
        <f t="shared" si="0"/>
        <v>63.27</v>
      </c>
      <c r="I62" s="56">
        <f t="shared" si="1"/>
        <v>0</v>
      </c>
      <c r="J62" s="54">
        <f>ROUND(H62*报价汇总表4!$C$8,2)</f>
        <v>0</v>
      </c>
      <c r="K62" s="56"/>
      <c r="L62" s="53"/>
    </row>
    <row r="63" ht="39.95" customHeight="1" spans="1:12">
      <c r="A63" s="38" t="s">
        <v>234</v>
      </c>
      <c r="B63" s="39" t="s">
        <v>235</v>
      </c>
      <c r="C63" s="40" t="s">
        <v>236</v>
      </c>
      <c r="D63" s="40" t="s">
        <v>233</v>
      </c>
      <c r="E63" s="36" t="s">
        <v>57</v>
      </c>
      <c r="F63" s="37">
        <v>50</v>
      </c>
      <c r="G63" s="42">
        <v>76.6</v>
      </c>
      <c r="H63" s="41">
        <f t="shared" si="0"/>
        <v>76.6</v>
      </c>
      <c r="I63" s="56">
        <f t="shared" si="1"/>
        <v>3830</v>
      </c>
      <c r="J63" s="57"/>
      <c r="K63" s="56">
        <f>ROUND(F63*J63,0)</f>
        <v>0</v>
      </c>
      <c r="L63" s="53"/>
    </row>
    <row r="64" ht="39.95" customHeight="1" spans="1:12">
      <c r="A64" s="38" t="s">
        <v>237</v>
      </c>
      <c r="B64" s="39" t="s">
        <v>238</v>
      </c>
      <c r="C64" s="40" t="s">
        <v>239</v>
      </c>
      <c r="D64" s="40" t="s">
        <v>233</v>
      </c>
      <c r="E64" s="36" t="s">
        <v>57</v>
      </c>
      <c r="F64" s="37"/>
      <c r="G64" s="42">
        <v>83.64</v>
      </c>
      <c r="H64" s="41">
        <f t="shared" si="0"/>
        <v>83.64</v>
      </c>
      <c r="I64" s="56">
        <f t="shared" si="1"/>
        <v>0</v>
      </c>
      <c r="J64" s="54">
        <f>ROUND(H64*报价汇总表4!$C$8,2)</f>
        <v>0</v>
      </c>
      <c r="K64" s="56"/>
      <c r="L64" s="53"/>
    </row>
    <row r="65" ht="30" customHeight="1" spans="1:12">
      <c r="A65" s="38" t="s">
        <v>240</v>
      </c>
      <c r="B65" s="39" t="s">
        <v>241</v>
      </c>
      <c r="C65" s="40" t="s">
        <v>242</v>
      </c>
      <c r="D65" s="40" t="s">
        <v>243</v>
      </c>
      <c r="E65" s="36" t="s">
        <v>57</v>
      </c>
      <c r="F65" s="37"/>
      <c r="G65" s="42">
        <v>102.4</v>
      </c>
      <c r="H65" s="41">
        <f t="shared" si="0"/>
        <v>102.4</v>
      </c>
      <c r="I65" s="56">
        <f t="shared" si="1"/>
        <v>0</v>
      </c>
      <c r="J65" s="54">
        <f>ROUND(H65*报价汇总表4!$C$8,2)</f>
        <v>0</v>
      </c>
      <c r="K65" s="56"/>
      <c r="L65" s="53"/>
    </row>
    <row r="66" ht="30" customHeight="1" spans="1:12">
      <c r="A66" s="38" t="s">
        <v>244</v>
      </c>
      <c r="B66" s="39" t="s">
        <v>245</v>
      </c>
      <c r="C66" s="40" t="s">
        <v>246</v>
      </c>
      <c r="D66" s="40" t="s">
        <v>247</v>
      </c>
      <c r="E66" s="36" t="s">
        <v>57</v>
      </c>
      <c r="F66" s="37"/>
      <c r="G66" s="42">
        <v>50.72</v>
      </c>
      <c r="H66" s="41">
        <f t="shared" si="0"/>
        <v>50.72</v>
      </c>
      <c r="I66" s="56">
        <f t="shared" si="1"/>
        <v>0</v>
      </c>
      <c r="J66" s="54">
        <f>ROUND(H66*报价汇总表4!$C$8,2)</f>
        <v>0</v>
      </c>
      <c r="K66" s="56"/>
      <c r="L66" s="53"/>
    </row>
    <row r="67" ht="30" customHeight="1" spans="1:12">
      <c r="A67" s="38" t="s">
        <v>248</v>
      </c>
      <c r="B67" s="39" t="s">
        <v>249</v>
      </c>
      <c r="C67" s="40" t="s">
        <v>250</v>
      </c>
      <c r="D67" s="40" t="s">
        <v>247</v>
      </c>
      <c r="E67" s="36" t="s">
        <v>57</v>
      </c>
      <c r="F67" s="37"/>
      <c r="G67" s="42">
        <v>60.28</v>
      </c>
      <c r="H67" s="41">
        <f t="shared" si="0"/>
        <v>60.28</v>
      </c>
      <c r="I67" s="56">
        <f t="shared" si="1"/>
        <v>0</v>
      </c>
      <c r="J67" s="54">
        <f>ROUND(H67*报价汇总表4!$C$8,2)</f>
        <v>0</v>
      </c>
      <c r="K67" s="56"/>
      <c r="L67" s="53"/>
    </row>
    <row r="68" ht="30" customHeight="1" spans="1:12">
      <c r="A68" s="38" t="s">
        <v>251</v>
      </c>
      <c r="B68" s="39" t="s">
        <v>252</v>
      </c>
      <c r="C68" s="40" t="s">
        <v>253</v>
      </c>
      <c r="D68" s="40" t="s">
        <v>247</v>
      </c>
      <c r="E68" s="36" t="s">
        <v>57</v>
      </c>
      <c r="F68" s="37"/>
      <c r="G68" s="42">
        <v>88.47</v>
      </c>
      <c r="H68" s="41">
        <f t="shared" si="0"/>
        <v>88.47</v>
      </c>
      <c r="I68" s="56">
        <f t="shared" si="1"/>
        <v>0</v>
      </c>
      <c r="J68" s="54">
        <f>ROUND(H68*报价汇总表4!$C$8,2)</f>
        <v>0</v>
      </c>
      <c r="K68" s="56"/>
      <c r="L68" s="53"/>
    </row>
    <row r="69" ht="30" customHeight="1" spans="1:12">
      <c r="A69" s="38" t="s">
        <v>254</v>
      </c>
      <c r="B69" s="39" t="s">
        <v>255</v>
      </c>
      <c r="C69" s="40" t="s">
        <v>256</v>
      </c>
      <c r="D69" s="40" t="s">
        <v>247</v>
      </c>
      <c r="E69" s="36" t="s">
        <v>57</v>
      </c>
      <c r="F69" s="37"/>
      <c r="G69" s="42">
        <v>34.33</v>
      </c>
      <c r="H69" s="41">
        <f t="shared" si="0"/>
        <v>34.33</v>
      </c>
      <c r="I69" s="56">
        <f t="shared" si="1"/>
        <v>0</v>
      </c>
      <c r="J69" s="54">
        <f>ROUND(H69*报价汇总表4!$C$8,2)</f>
        <v>0</v>
      </c>
      <c r="K69" s="56"/>
      <c r="L69" s="53"/>
    </row>
    <row r="70" ht="39.95" customHeight="1" spans="1:12">
      <c r="A70" s="38" t="s">
        <v>257</v>
      </c>
      <c r="B70" s="39" t="s">
        <v>258</v>
      </c>
      <c r="C70" s="40" t="s">
        <v>259</v>
      </c>
      <c r="D70" s="40" t="s">
        <v>247</v>
      </c>
      <c r="E70" s="36" t="s">
        <v>57</v>
      </c>
      <c r="F70" s="37"/>
      <c r="G70" s="42">
        <v>14.02</v>
      </c>
      <c r="H70" s="41">
        <f t="shared" si="0"/>
        <v>14.02</v>
      </c>
      <c r="I70" s="56">
        <f t="shared" si="1"/>
        <v>0</v>
      </c>
      <c r="J70" s="54">
        <f>ROUND(H70*报价汇总表4!$C$8,2)</f>
        <v>0</v>
      </c>
      <c r="K70" s="56"/>
      <c r="L70" s="53"/>
    </row>
    <row r="71" ht="20.1" customHeight="1" spans="1:12">
      <c r="A71" s="38" t="s">
        <v>260</v>
      </c>
      <c r="B71" s="39" t="s">
        <v>261</v>
      </c>
      <c r="C71" s="40" t="s">
        <v>262</v>
      </c>
      <c r="D71" s="40" t="s">
        <v>263</v>
      </c>
      <c r="E71" s="36" t="s">
        <v>57</v>
      </c>
      <c r="F71" s="37"/>
      <c r="G71" s="42">
        <v>119.95</v>
      </c>
      <c r="H71" s="41">
        <f t="shared" ref="H71:H134" si="2">ROUND(G71,2)</f>
        <v>119.95</v>
      </c>
      <c r="I71" s="56">
        <f t="shared" ref="I71:I134" si="3">ROUND(F71*H71,0)</f>
        <v>0</v>
      </c>
      <c r="J71" s="54">
        <f>ROUND(H71*报价汇总表4!$C$8,2)</f>
        <v>0</v>
      </c>
      <c r="K71" s="56"/>
      <c r="L71" s="53"/>
    </row>
    <row r="72" ht="30" customHeight="1" spans="1:12">
      <c r="A72" s="38" t="s">
        <v>264</v>
      </c>
      <c r="B72" s="39" t="s">
        <v>265</v>
      </c>
      <c r="C72" s="40" t="s">
        <v>266</v>
      </c>
      <c r="D72" s="40" t="s">
        <v>263</v>
      </c>
      <c r="E72" s="36" t="s">
        <v>57</v>
      </c>
      <c r="F72" s="37"/>
      <c r="G72" s="42">
        <v>140.19</v>
      </c>
      <c r="H72" s="41">
        <f t="shared" si="2"/>
        <v>140.19</v>
      </c>
      <c r="I72" s="56">
        <f t="shared" si="3"/>
        <v>0</v>
      </c>
      <c r="J72" s="54">
        <f>ROUND(H72*报价汇总表4!$C$8,2)</f>
        <v>0</v>
      </c>
      <c r="K72" s="56"/>
      <c r="L72" s="53"/>
    </row>
    <row r="73" ht="30" customHeight="1" spans="1:12">
      <c r="A73" s="38" t="s">
        <v>267</v>
      </c>
      <c r="B73" s="39" t="s">
        <v>268</v>
      </c>
      <c r="C73" s="40" t="s">
        <v>269</v>
      </c>
      <c r="D73" s="40" t="s">
        <v>270</v>
      </c>
      <c r="E73" s="36" t="s">
        <v>57</v>
      </c>
      <c r="F73" s="37"/>
      <c r="G73" s="42">
        <v>71</v>
      </c>
      <c r="H73" s="41">
        <f t="shared" si="2"/>
        <v>71</v>
      </c>
      <c r="I73" s="56">
        <f t="shared" si="3"/>
        <v>0</v>
      </c>
      <c r="J73" s="54">
        <f>ROUND(H73*报价汇总表4!$C$8,2)</f>
        <v>0</v>
      </c>
      <c r="K73" s="56"/>
      <c r="L73" s="53"/>
    </row>
    <row r="74" ht="20.1" customHeight="1" spans="1:12">
      <c r="A74" s="38" t="s">
        <v>271</v>
      </c>
      <c r="B74" s="39" t="s">
        <v>272</v>
      </c>
      <c r="C74" s="40" t="s">
        <v>273</v>
      </c>
      <c r="D74" s="40"/>
      <c r="E74" s="36" t="s">
        <v>33</v>
      </c>
      <c r="F74" s="37"/>
      <c r="G74" s="42">
        <v>0</v>
      </c>
      <c r="H74" s="41">
        <f t="shared" si="2"/>
        <v>0</v>
      </c>
      <c r="I74" s="56">
        <f t="shared" si="3"/>
        <v>0</v>
      </c>
      <c r="J74" s="54">
        <f>ROUND(H74*报价汇总表4!$C$8,2)</f>
        <v>0</v>
      </c>
      <c r="K74" s="56"/>
      <c r="L74" s="53"/>
    </row>
    <row r="75" ht="20.1" customHeight="1" spans="1:12">
      <c r="A75" s="38" t="s">
        <v>274</v>
      </c>
      <c r="B75" s="39" t="s">
        <v>275</v>
      </c>
      <c r="C75" s="40" t="s">
        <v>276</v>
      </c>
      <c r="D75" s="40"/>
      <c r="E75" s="36" t="s">
        <v>33</v>
      </c>
      <c r="F75" s="37"/>
      <c r="G75" s="42">
        <v>0</v>
      </c>
      <c r="H75" s="41">
        <f t="shared" si="2"/>
        <v>0</v>
      </c>
      <c r="I75" s="56">
        <f t="shared" si="3"/>
        <v>0</v>
      </c>
      <c r="J75" s="54">
        <f>ROUND(H75*报价汇总表4!$C$8,2)</f>
        <v>0</v>
      </c>
      <c r="K75" s="56"/>
      <c r="L75" s="53"/>
    </row>
    <row r="76" ht="39.95" customHeight="1" spans="1:12">
      <c r="A76" s="38" t="s">
        <v>45</v>
      </c>
      <c r="B76" s="39" t="s">
        <v>277</v>
      </c>
      <c r="C76" s="40" t="s">
        <v>278</v>
      </c>
      <c r="D76" s="40" t="s">
        <v>279</v>
      </c>
      <c r="E76" s="36" t="s">
        <v>57</v>
      </c>
      <c r="F76" s="37"/>
      <c r="G76" s="42">
        <v>102.64</v>
      </c>
      <c r="H76" s="41">
        <f t="shared" si="2"/>
        <v>102.64</v>
      </c>
      <c r="I76" s="56">
        <f t="shared" si="3"/>
        <v>0</v>
      </c>
      <c r="J76" s="54">
        <f>ROUND(H76*报价汇总表4!$C$8,2)</f>
        <v>0</v>
      </c>
      <c r="K76" s="56"/>
      <c r="L76" s="53"/>
    </row>
    <row r="77" ht="30" customHeight="1" spans="1:12">
      <c r="A77" s="38" t="s">
        <v>49</v>
      </c>
      <c r="B77" s="39" t="s">
        <v>280</v>
      </c>
      <c r="C77" s="40" t="s">
        <v>281</v>
      </c>
      <c r="D77" s="40" t="s">
        <v>282</v>
      </c>
      <c r="E77" s="36" t="s">
        <v>57</v>
      </c>
      <c r="F77" s="37"/>
      <c r="G77" s="42">
        <v>113.9</v>
      </c>
      <c r="H77" s="41">
        <f t="shared" si="2"/>
        <v>113.9</v>
      </c>
      <c r="I77" s="56">
        <f t="shared" si="3"/>
        <v>0</v>
      </c>
      <c r="J77" s="54">
        <f>ROUND(H77*报价汇总表4!$C$8,2)</f>
        <v>0</v>
      </c>
      <c r="K77" s="56"/>
      <c r="L77" s="53"/>
    </row>
    <row r="78" ht="30" customHeight="1" spans="1:12">
      <c r="A78" s="38" t="s">
        <v>190</v>
      </c>
      <c r="B78" s="39" t="s">
        <v>283</v>
      </c>
      <c r="C78" s="40" t="s">
        <v>284</v>
      </c>
      <c r="D78" s="40" t="s">
        <v>282</v>
      </c>
      <c r="E78" s="36" t="s">
        <v>57</v>
      </c>
      <c r="F78" s="37">
        <v>60</v>
      </c>
      <c r="G78" s="42">
        <v>110.7</v>
      </c>
      <c r="H78" s="41">
        <f t="shared" si="2"/>
        <v>110.7</v>
      </c>
      <c r="I78" s="56">
        <f t="shared" si="3"/>
        <v>6642</v>
      </c>
      <c r="J78" s="57"/>
      <c r="K78" s="56">
        <f>ROUND(F78*J78,0)</f>
        <v>0</v>
      </c>
      <c r="L78" s="53"/>
    </row>
    <row r="79" ht="39.95" customHeight="1" spans="1:12">
      <c r="A79" s="38" t="s">
        <v>285</v>
      </c>
      <c r="B79" s="39" t="s">
        <v>286</v>
      </c>
      <c r="C79" s="40" t="s">
        <v>287</v>
      </c>
      <c r="D79" s="40" t="s">
        <v>288</v>
      </c>
      <c r="E79" s="36" t="s">
        <v>57</v>
      </c>
      <c r="F79" s="37"/>
      <c r="G79" s="42">
        <v>82.05</v>
      </c>
      <c r="H79" s="41">
        <f t="shared" si="2"/>
        <v>82.05</v>
      </c>
      <c r="I79" s="56">
        <f t="shared" si="3"/>
        <v>0</v>
      </c>
      <c r="J79" s="54">
        <f>ROUND(H79*报价汇总表4!$C$8,2)</f>
        <v>0</v>
      </c>
      <c r="K79" s="56"/>
      <c r="L79" s="53"/>
    </row>
    <row r="80" ht="60" customHeight="1" spans="1:12">
      <c r="A80" s="38" t="s">
        <v>289</v>
      </c>
      <c r="B80" s="39" t="s">
        <v>290</v>
      </c>
      <c r="C80" s="40" t="s">
        <v>291</v>
      </c>
      <c r="D80" s="40" t="s">
        <v>292</v>
      </c>
      <c r="E80" s="36" t="s">
        <v>41</v>
      </c>
      <c r="F80" s="37"/>
      <c r="G80" s="42">
        <v>11.76</v>
      </c>
      <c r="H80" s="41">
        <f t="shared" si="2"/>
        <v>11.76</v>
      </c>
      <c r="I80" s="56">
        <f t="shared" si="3"/>
        <v>0</v>
      </c>
      <c r="J80" s="54">
        <f>ROUND(H80*报价汇总表4!$C$8,2)</f>
        <v>0</v>
      </c>
      <c r="K80" s="56"/>
      <c r="L80" s="53"/>
    </row>
    <row r="81" ht="20.1" customHeight="1" spans="1:12">
      <c r="A81" s="38" t="s">
        <v>293</v>
      </c>
      <c r="B81" s="39" t="s">
        <v>294</v>
      </c>
      <c r="C81" s="40" t="s">
        <v>295</v>
      </c>
      <c r="D81" s="40"/>
      <c r="E81" s="36" t="s">
        <v>33</v>
      </c>
      <c r="F81" s="37"/>
      <c r="G81" s="42">
        <v>0</v>
      </c>
      <c r="H81" s="41">
        <f t="shared" si="2"/>
        <v>0</v>
      </c>
      <c r="I81" s="56">
        <f t="shared" si="3"/>
        <v>0</v>
      </c>
      <c r="J81" s="54">
        <f>ROUND(H81*报价汇总表4!$C$8,2)</f>
        <v>0</v>
      </c>
      <c r="K81" s="56"/>
      <c r="L81" s="53"/>
    </row>
    <row r="82" ht="30" customHeight="1" spans="1:12">
      <c r="A82" s="38" t="s">
        <v>45</v>
      </c>
      <c r="B82" s="39" t="s">
        <v>296</v>
      </c>
      <c r="C82" s="40" t="s">
        <v>297</v>
      </c>
      <c r="D82" s="40" t="s">
        <v>298</v>
      </c>
      <c r="E82" s="36" t="s">
        <v>299</v>
      </c>
      <c r="F82" s="37"/>
      <c r="G82" s="42">
        <v>490.6</v>
      </c>
      <c r="H82" s="41">
        <f t="shared" si="2"/>
        <v>490.6</v>
      </c>
      <c r="I82" s="56">
        <f t="shared" si="3"/>
        <v>0</v>
      </c>
      <c r="J82" s="54">
        <f>ROUND(H82*报价汇总表4!$C$8,2)</f>
        <v>0</v>
      </c>
      <c r="K82" s="56"/>
      <c r="L82" s="53"/>
    </row>
    <row r="83" ht="50.1" customHeight="1" spans="1:12">
      <c r="A83" s="38" t="s">
        <v>49</v>
      </c>
      <c r="B83" s="39" t="s">
        <v>300</v>
      </c>
      <c r="C83" s="40" t="s">
        <v>301</v>
      </c>
      <c r="D83" s="40" t="s">
        <v>298</v>
      </c>
      <c r="E83" s="36" t="s">
        <v>299</v>
      </c>
      <c r="F83" s="37"/>
      <c r="G83" s="42">
        <v>699.78</v>
      </c>
      <c r="H83" s="41">
        <f t="shared" si="2"/>
        <v>699.78</v>
      </c>
      <c r="I83" s="56">
        <f t="shared" si="3"/>
        <v>0</v>
      </c>
      <c r="J83" s="54">
        <f>ROUND(H83*报价汇总表4!$C$8,2)</f>
        <v>0</v>
      </c>
      <c r="K83" s="56"/>
      <c r="L83" s="53"/>
    </row>
    <row r="84" ht="20.1" customHeight="1" spans="1:12">
      <c r="A84" s="38" t="s">
        <v>190</v>
      </c>
      <c r="B84" s="39" t="s">
        <v>302</v>
      </c>
      <c r="C84" s="40" t="s">
        <v>303</v>
      </c>
      <c r="D84" s="40"/>
      <c r="E84" s="36" t="s">
        <v>57</v>
      </c>
      <c r="F84" s="37"/>
      <c r="G84" s="42">
        <v>1443.9</v>
      </c>
      <c r="H84" s="41">
        <f t="shared" si="2"/>
        <v>1443.9</v>
      </c>
      <c r="I84" s="56">
        <f t="shared" si="3"/>
        <v>0</v>
      </c>
      <c r="J84" s="54">
        <f>ROUND(H84*报价汇总表4!$C$8,2)</f>
        <v>0</v>
      </c>
      <c r="K84" s="56"/>
      <c r="L84" s="53"/>
    </row>
    <row r="85" ht="30" customHeight="1" spans="1:12">
      <c r="A85" s="38" t="s">
        <v>304</v>
      </c>
      <c r="B85" s="39" t="s">
        <v>305</v>
      </c>
      <c r="C85" s="40" t="s">
        <v>306</v>
      </c>
      <c r="D85" s="40" t="s">
        <v>298</v>
      </c>
      <c r="E85" s="36" t="s">
        <v>299</v>
      </c>
      <c r="F85" s="37"/>
      <c r="G85" s="42">
        <v>422.8</v>
      </c>
      <c r="H85" s="41">
        <f t="shared" si="2"/>
        <v>422.8</v>
      </c>
      <c r="I85" s="56">
        <f t="shared" si="3"/>
        <v>0</v>
      </c>
      <c r="J85" s="54">
        <f>ROUND(H85*报价汇总表4!$C$8,2)</f>
        <v>0</v>
      </c>
      <c r="K85" s="56"/>
      <c r="L85" s="53"/>
    </row>
    <row r="86" ht="30" customHeight="1" spans="1:12">
      <c r="A86" s="38" t="s">
        <v>307</v>
      </c>
      <c r="B86" s="39" t="s">
        <v>308</v>
      </c>
      <c r="C86" s="40" t="s">
        <v>309</v>
      </c>
      <c r="D86" s="40" t="s">
        <v>298</v>
      </c>
      <c r="E86" s="36" t="s">
        <v>299</v>
      </c>
      <c r="F86" s="37"/>
      <c r="G86" s="42">
        <v>463.62</v>
      </c>
      <c r="H86" s="41">
        <f t="shared" si="2"/>
        <v>463.62</v>
      </c>
      <c r="I86" s="56">
        <f t="shared" si="3"/>
        <v>0</v>
      </c>
      <c r="J86" s="54">
        <f>ROUND(H86*报价汇总表4!$C$8,2)</f>
        <v>0</v>
      </c>
      <c r="K86" s="56"/>
      <c r="L86" s="53"/>
    </row>
    <row r="87" ht="30" customHeight="1" spans="1:12">
      <c r="A87" s="38" t="s">
        <v>310</v>
      </c>
      <c r="B87" s="39" t="s">
        <v>311</v>
      </c>
      <c r="C87" s="40" t="s">
        <v>312</v>
      </c>
      <c r="D87" s="40" t="s">
        <v>298</v>
      </c>
      <c r="E87" s="36" t="s">
        <v>299</v>
      </c>
      <c r="F87" s="37"/>
      <c r="G87" s="42">
        <v>498.39</v>
      </c>
      <c r="H87" s="41">
        <f t="shared" si="2"/>
        <v>498.39</v>
      </c>
      <c r="I87" s="56">
        <f t="shared" si="3"/>
        <v>0</v>
      </c>
      <c r="J87" s="54">
        <f>ROUND(H87*报价汇总表4!$C$8,2)</f>
        <v>0</v>
      </c>
      <c r="K87" s="56"/>
      <c r="L87" s="53"/>
    </row>
    <row r="88" ht="20.1" customHeight="1" spans="1:12">
      <c r="A88" s="38" t="s">
        <v>313</v>
      </c>
      <c r="B88" s="39" t="s">
        <v>305</v>
      </c>
      <c r="C88" s="40" t="s">
        <v>314</v>
      </c>
      <c r="D88" s="40"/>
      <c r="E88" s="36" t="s">
        <v>33</v>
      </c>
      <c r="F88" s="37"/>
      <c r="G88" s="42">
        <v>0</v>
      </c>
      <c r="H88" s="41">
        <f t="shared" si="2"/>
        <v>0</v>
      </c>
      <c r="I88" s="56">
        <f t="shared" si="3"/>
        <v>0</v>
      </c>
      <c r="J88" s="54">
        <f>ROUND(H88*报价汇总表4!$C$8,2)</f>
        <v>0</v>
      </c>
      <c r="K88" s="56"/>
      <c r="L88" s="53"/>
    </row>
    <row r="89" ht="20.1" customHeight="1" spans="1:12">
      <c r="A89" s="38" t="s">
        <v>45</v>
      </c>
      <c r="B89" s="39" t="s">
        <v>315</v>
      </c>
      <c r="C89" s="40" t="s">
        <v>316</v>
      </c>
      <c r="D89" s="40"/>
      <c r="E89" s="36" t="s">
        <v>33</v>
      </c>
      <c r="F89" s="37"/>
      <c r="G89" s="42">
        <v>0</v>
      </c>
      <c r="H89" s="41">
        <f t="shared" si="2"/>
        <v>0</v>
      </c>
      <c r="I89" s="56">
        <f t="shared" si="3"/>
        <v>0</v>
      </c>
      <c r="J89" s="54">
        <f>ROUND(H89*报价汇总表4!$C$8,2)</f>
        <v>0</v>
      </c>
      <c r="K89" s="56"/>
      <c r="L89" s="53"/>
    </row>
    <row r="90" ht="50.1" customHeight="1" spans="1:12">
      <c r="A90" s="38" t="s">
        <v>61</v>
      </c>
      <c r="B90" s="39" t="s">
        <v>317</v>
      </c>
      <c r="C90" s="40" t="s">
        <v>318</v>
      </c>
      <c r="D90" s="40" t="s">
        <v>319</v>
      </c>
      <c r="E90" s="36" t="s">
        <v>299</v>
      </c>
      <c r="F90" s="37"/>
      <c r="G90" s="42">
        <v>480.62</v>
      </c>
      <c r="H90" s="41">
        <f t="shared" si="2"/>
        <v>480.62</v>
      </c>
      <c r="I90" s="56">
        <f t="shared" si="3"/>
        <v>0</v>
      </c>
      <c r="J90" s="54">
        <f>ROUND(H90*报价汇总表4!$C$8,2)</f>
        <v>0</v>
      </c>
      <c r="K90" s="56"/>
      <c r="L90" s="53"/>
    </row>
    <row r="91" ht="50.1" customHeight="1" spans="1:12">
      <c r="A91" s="38" t="s">
        <v>66</v>
      </c>
      <c r="B91" s="39" t="s">
        <v>320</v>
      </c>
      <c r="C91" s="40" t="s">
        <v>321</v>
      </c>
      <c r="D91" s="40" t="s">
        <v>322</v>
      </c>
      <c r="E91" s="36" t="s">
        <v>299</v>
      </c>
      <c r="F91" s="37">
        <v>150</v>
      </c>
      <c r="G91" s="42">
        <v>495.34</v>
      </c>
      <c r="H91" s="41">
        <f t="shared" si="2"/>
        <v>495.34</v>
      </c>
      <c r="I91" s="56">
        <f t="shared" si="3"/>
        <v>74301</v>
      </c>
      <c r="J91" s="57"/>
      <c r="K91" s="56">
        <f>ROUND(F91*J91,0)</f>
        <v>0</v>
      </c>
      <c r="L91" s="53"/>
    </row>
    <row r="92" ht="39.95" customHeight="1" spans="1:12">
      <c r="A92" s="38" t="s">
        <v>323</v>
      </c>
      <c r="B92" s="39" t="s">
        <v>324</v>
      </c>
      <c r="C92" s="40" t="s">
        <v>325</v>
      </c>
      <c r="D92" s="40" t="s">
        <v>326</v>
      </c>
      <c r="E92" s="36" t="s">
        <v>57</v>
      </c>
      <c r="F92" s="37"/>
      <c r="G92" s="42">
        <v>413.5</v>
      </c>
      <c r="H92" s="41">
        <f t="shared" si="2"/>
        <v>413.5</v>
      </c>
      <c r="I92" s="56">
        <f t="shared" si="3"/>
        <v>0</v>
      </c>
      <c r="J92" s="54">
        <f>ROUND(H92*报价汇总表4!$C$8,2)</f>
        <v>0</v>
      </c>
      <c r="K92" s="56"/>
      <c r="L92" s="53"/>
    </row>
    <row r="93" ht="39.95" customHeight="1" spans="1:12">
      <c r="A93" s="38" t="s">
        <v>327</v>
      </c>
      <c r="B93" s="39" t="s">
        <v>328</v>
      </c>
      <c r="C93" s="40" t="s">
        <v>329</v>
      </c>
      <c r="D93" s="40" t="s">
        <v>326</v>
      </c>
      <c r="E93" s="36" t="s">
        <v>57</v>
      </c>
      <c r="F93" s="37"/>
      <c r="G93" s="42">
        <v>456.9</v>
      </c>
      <c r="H93" s="41">
        <f t="shared" si="2"/>
        <v>456.9</v>
      </c>
      <c r="I93" s="56">
        <f t="shared" si="3"/>
        <v>0</v>
      </c>
      <c r="J93" s="54">
        <f>ROUND(H93*报价汇总表4!$C$8,2)</f>
        <v>0</v>
      </c>
      <c r="K93" s="56"/>
      <c r="L93" s="53"/>
    </row>
    <row r="94" ht="60" customHeight="1" spans="1:12">
      <c r="A94" s="38" t="s">
        <v>49</v>
      </c>
      <c r="B94" s="39" t="s">
        <v>330</v>
      </c>
      <c r="C94" s="40" t="s">
        <v>331</v>
      </c>
      <c r="D94" s="40" t="s">
        <v>332</v>
      </c>
      <c r="E94" s="36" t="s">
        <v>41</v>
      </c>
      <c r="F94" s="37"/>
      <c r="G94" s="42">
        <v>7.5</v>
      </c>
      <c r="H94" s="41">
        <f t="shared" si="2"/>
        <v>7.5</v>
      </c>
      <c r="I94" s="56">
        <f t="shared" si="3"/>
        <v>0</v>
      </c>
      <c r="J94" s="54">
        <f>ROUND(H94*报价汇总表4!$C$8,2)</f>
        <v>0</v>
      </c>
      <c r="K94" s="56"/>
      <c r="L94" s="53"/>
    </row>
    <row r="95" ht="60" customHeight="1" spans="1:12">
      <c r="A95" s="38" t="s">
        <v>190</v>
      </c>
      <c r="B95" s="39" t="s">
        <v>333</v>
      </c>
      <c r="C95" s="40" t="s">
        <v>334</v>
      </c>
      <c r="D95" s="40" t="s">
        <v>332</v>
      </c>
      <c r="E95" s="36" t="s">
        <v>41</v>
      </c>
      <c r="F95" s="37"/>
      <c r="G95" s="42">
        <v>11.42</v>
      </c>
      <c r="H95" s="41">
        <f t="shared" si="2"/>
        <v>11.42</v>
      </c>
      <c r="I95" s="56">
        <f t="shared" si="3"/>
        <v>0</v>
      </c>
      <c r="J95" s="54">
        <f>ROUND(H95*报价汇总表4!$C$8,2)</f>
        <v>0</v>
      </c>
      <c r="K95" s="56"/>
      <c r="L95" s="53"/>
    </row>
    <row r="96" ht="60" customHeight="1" spans="1:12">
      <c r="A96" s="38" t="s">
        <v>285</v>
      </c>
      <c r="B96" s="39" t="s">
        <v>335</v>
      </c>
      <c r="C96" s="40" t="s">
        <v>336</v>
      </c>
      <c r="D96" s="40" t="s">
        <v>332</v>
      </c>
      <c r="E96" s="36" t="s">
        <v>41</v>
      </c>
      <c r="F96" s="37"/>
      <c r="G96" s="42">
        <v>28.6</v>
      </c>
      <c r="H96" s="41">
        <f t="shared" si="2"/>
        <v>28.6</v>
      </c>
      <c r="I96" s="56">
        <f t="shared" si="3"/>
        <v>0</v>
      </c>
      <c r="J96" s="54">
        <f>ROUND(H96*报价汇总表4!$C$8,2)</f>
        <v>0</v>
      </c>
      <c r="K96" s="56"/>
      <c r="L96" s="53"/>
    </row>
    <row r="97" ht="39.95" customHeight="1" spans="1:12">
      <c r="A97" s="38" t="s">
        <v>337</v>
      </c>
      <c r="B97" s="39" t="s">
        <v>308</v>
      </c>
      <c r="C97" s="40" t="s">
        <v>338</v>
      </c>
      <c r="D97" s="40" t="s">
        <v>339</v>
      </c>
      <c r="E97" s="36" t="s">
        <v>88</v>
      </c>
      <c r="F97" s="37"/>
      <c r="G97" s="42">
        <v>60.7287982424</v>
      </c>
      <c r="H97" s="41">
        <f t="shared" si="2"/>
        <v>60.73</v>
      </c>
      <c r="I97" s="56">
        <f t="shared" si="3"/>
        <v>0</v>
      </c>
      <c r="J97" s="54">
        <f>ROUND(H97*报价汇总表4!$C$8,2)</f>
        <v>0</v>
      </c>
      <c r="K97" s="56"/>
      <c r="L97" s="53" t="s">
        <v>340</v>
      </c>
    </row>
    <row r="98" ht="39.95" customHeight="1" spans="1:12">
      <c r="A98" s="38" t="s">
        <v>341</v>
      </c>
      <c r="B98" s="39" t="s">
        <v>311</v>
      </c>
      <c r="C98" s="40" t="s">
        <v>342</v>
      </c>
      <c r="D98" s="40" t="s">
        <v>339</v>
      </c>
      <c r="E98" s="36" t="s">
        <v>88</v>
      </c>
      <c r="F98" s="37">
        <v>4500</v>
      </c>
      <c r="G98" s="42">
        <v>60.728490848</v>
      </c>
      <c r="H98" s="41">
        <f t="shared" si="2"/>
        <v>60.73</v>
      </c>
      <c r="I98" s="56">
        <f t="shared" si="3"/>
        <v>273285</v>
      </c>
      <c r="J98" s="57"/>
      <c r="K98" s="56">
        <f>ROUND(F98*J98,0)</f>
        <v>0</v>
      </c>
      <c r="L98" s="53" t="s">
        <v>340</v>
      </c>
    </row>
    <row r="99" ht="39.95" customHeight="1" spans="1:12">
      <c r="A99" s="38" t="s">
        <v>343</v>
      </c>
      <c r="B99" s="39" t="s">
        <v>344</v>
      </c>
      <c r="C99" s="40" t="s">
        <v>345</v>
      </c>
      <c r="D99" s="40" t="s">
        <v>339</v>
      </c>
      <c r="E99" s="36" t="s">
        <v>88</v>
      </c>
      <c r="F99" s="37"/>
      <c r="G99" s="42">
        <v>60.728536796</v>
      </c>
      <c r="H99" s="41">
        <f t="shared" si="2"/>
        <v>60.73</v>
      </c>
      <c r="I99" s="56">
        <f t="shared" si="3"/>
        <v>0</v>
      </c>
      <c r="J99" s="54">
        <f>ROUND(H99*报价汇总表4!$C$8,2)</f>
        <v>0</v>
      </c>
      <c r="K99" s="56"/>
      <c r="L99" s="53" t="s">
        <v>340</v>
      </c>
    </row>
    <row r="100" ht="39.95" customHeight="1" spans="1:12">
      <c r="A100" s="38" t="s">
        <v>346</v>
      </c>
      <c r="B100" s="39" t="s">
        <v>347</v>
      </c>
      <c r="C100" s="40" t="s">
        <v>348</v>
      </c>
      <c r="D100" s="40" t="s">
        <v>339</v>
      </c>
      <c r="E100" s="36" t="s">
        <v>88</v>
      </c>
      <c r="F100" s="37"/>
      <c r="G100" s="42">
        <v>60.728570624</v>
      </c>
      <c r="H100" s="41">
        <f t="shared" si="2"/>
        <v>60.73</v>
      </c>
      <c r="I100" s="56">
        <f t="shared" si="3"/>
        <v>0</v>
      </c>
      <c r="J100" s="54">
        <f>ROUND(H100*报价汇总表4!$C$8,2)</f>
        <v>0</v>
      </c>
      <c r="K100" s="56"/>
      <c r="L100" s="53" t="s">
        <v>340</v>
      </c>
    </row>
    <row r="101" ht="20.1" customHeight="1" spans="1:12">
      <c r="A101" s="38" t="s">
        <v>349</v>
      </c>
      <c r="B101" s="39" t="s">
        <v>350</v>
      </c>
      <c r="C101" s="40" t="s">
        <v>351</v>
      </c>
      <c r="D101" s="40"/>
      <c r="E101" s="36" t="s">
        <v>33</v>
      </c>
      <c r="F101" s="37"/>
      <c r="G101" s="42">
        <v>0</v>
      </c>
      <c r="H101" s="41">
        <f t="shared" si="2"/>
        <v>0</v>
      </c>
      <c r="I101" s="56">
        <f t="shared" si="3"/>
        <v>0</v>
      </c>
      <c r="J101" s="54">
        <f>ROUND(H101*报价汇总表4!$C$8,2)</f>
        <v>0</v>
      </c>
      <c r="K101" s="56"/>
      <c r="L101" s="53"/>
    </row>
    <row r="102" ht="20.1" customHeight="1" spans="1:12">
      <c r="A102" s="38" t="s">
        <v>352</v>
      </c>
      <c r="B102" s="39" t="s">
        <v>353</v>
      </c>
      <c r="C102" s="40" t="s">
        <v>354</v>
      </c>
      <c r="D102" s="40"/>
      <c r="E102" s="36" t="s">
        <v>33</v>
      </c>
      <c r="F102" s="37"/>
      <c r="G102" s="42">
        <v>0</v>
      </c>
      <c r="H102" s="41">
        <f t="shared" si="2"/>
        <v>0</v>
      </c>
      <c r="I102" s="56">
        <f t="shared" si="3"/>
        <v>0</v>
      </c>
      <c r="J102" s="54">
        <f>ROUND(H102*报价汇总表4!$C$8,2)</f>
        <v>0</v>
      </c>
      <c r="K102" s="56"/>
      <c r="L102" s="53"/>
    </row>
    <row r="103" ht="20.1" customHeight="1" spans="1:12">
      <c r="A103" s="38" t="s">
        <v>45</v>
      </c>
      <c r="B103" s="39" t="s">
        <v>355</v>
      </c>
      <c r="C103" s="40" t="s">
        <v>356</v>
      </c>
      <c r="D103" s="40" t="s">
        <v>357</v>
      </c>
      <c r="E103" s="36" t="s">
        <v>57</v>
      </c>
      <c r="F103" s="37">
        <v>35</v>
      </c>
      <c r="G103" s="42">
        <v>22.02</v>
      </c>
      <c r="H103" s="41">
        <f t="shared" si="2"/>
        <v>22.02</v>
      </c>
      <c r="I103" s="56">
        <f t="shared" si="3"/>
        <v>771</v>
      </c>
      <c r="J103" s="57"/>
      <c r="K103" s="56">
        <f>ROUND(F103*J103,0)</f>
        <v>0</v>
      </c>
      <c r="L103" s="53"/>
    </row>
    <row r="104" ht="30" customHeight="1" spans="1:12">
      <c r="A104" s="38" t="s">
        <v>49</v>
      </c>
      <c r="B104" s="39" t="s">
        <v>358</v>
      </c>
      <c r="C104" s="40" t="s">
        <v>359</v>
      </c>
      <c r="D104" s="40"/>
      <c r="E104" s="36" t="s">
        <v>33</v>
      </c>
      <c r="F104" s="37"/>
      <c r="G104" s="42">
        <v>0</v>
      </c>
      <c r="H104" s="41">
        <f t="shared" si="2"/>
        <v>0</v>
      </c>
      <c r="I104" s="56">
        <f t="shared" si="3"/>
        <v>0</v>
      </c>
      <c r="J104" s="54">
        <f>ROUND(H104*报价汇总表4!$C$8,2)</f>
        <v>0</v>
      </c>
      <c r="K104" s="56"/>
      <c r="L104" s="53"/>
    </row>
    <row r="105" ht="69.95" customHeight="1" spans="1:12">
      <c r="A105" s="38" t="s">
        <v>61</v>
      </c>
      <c r="B105" s="39" t="s">
        <v>360</v>
      </c>
      <c r="C105" s="40" t="s">
        <v>361</v>
      </c>
      <c r="D105" s="40" t="s">
        <v>362</v>
      </c>
      <c r="E105" s="36" t="s">
        <v>57</v>
      </c>
      <c r="F105" s="37"/>
      <c r="G105" s="42">
        <v>325</v>
      </c>
      <c r="H105" s="41">
        <f t="shared" si="2"/>
        <v>325</v>
      </c>
      <c r="I105" s="56">
        <f t="shared" si="3"/>
        <v>0</v>
      </c>
      <c r="J105" s="54">
        <f>ROUND(H105*报价汇总表4!$C$8,2)</f>
        <v>0</v>
      </c>
      <c r="K105" s="56"/>
      <c r="L105" s="53"/>
    </row>
    <row r="106" ht="69.95" customHeight="1" spans="1:12">
      <c r="A106" s="38" t="s">
        <v>66</v>
      </c>
      <c r="B106" s="39" t="s">
        <v>363</v>
      </c>
      <c r="C106" s="40" t="s">
        <v>364</v>
      </c>
      <c r="D106" s="40" t="s">
        <v>362</v>
      </c>
      <c r="E106" s="36" t="s">
        <v>57</v>
      </c>
      <c r="F106" s="37"/>
      <c r="G106" s="42">
        <v>335</v>
      </c>
      <c r="H106" s="41">
        <f t="shared" si="2"/>
        <v>335</v>
      </c>
      <c r="I106" s="56">
        <f t="shared" si="3"/>
        <v>0</v>
      </c>
      <c r="J106" s="54">
        <f>ROUND(H106*报价汇总表4!$C$8,2)</f>
        <v>0</v>
      </c>
      <c r="K106" s="56"/>
      <c r="L106" s="53"/>
    </row>
    <row r="107" ht="20.1" customHeight="1" spans="1:12">
      <c r="A107" s="38" t="s">
        <v>190</v>
      </c>
      <c r="B107" s="39" t="s">
        <v>365</v>
      </c>
      <c r="C107" s="40" t="s">
        <v>366</v>
      </c>
      <c r="D107" s="40"/>
      <c r="E107" s="36" t="s">
        <v>33</v>
      </c>
      <c r="F107" s="37"/>
      <c r="G107" s="42">
        <v>0</v>
      </c>
      <c r="H107" s="41">
        <f t="shared" si="2"/>
        <v>0</v>
      </c>
      <c r="I107" s="56">
        <f t="shared" si="3"/>
        <v>0</v>
      </c>
      <c r="J107" s="54">
        <f>ROUND(H107*报价汇总表4!$C$8,2)</f>
        <v>0</v>
      </c>
      <c r="K107" s="56"/>
      <c r="L107" s="53"/>
    </row>
    <row r="108" ht="50.1" customHeight="1" spans="1:12">
      <c r="A108" s="38" t="s">
        <v>61</v>
      </c>
      <c r="B108" s="39" t="s">
        <v>367</v>
      </c>
      <c r="C108" s="40" t="s">
        <v>368</v>
      </c>
      <c r="D108" s="40" t="s">
        <v>369</v>
      </c>
      <c r="E108" s="36" t="s">
        <v>57</v>
      </c>
      <c r="F108" s="37">
        <v>55</v>
      </c>
      <c r="G108" s="42">
        <v>222.3301316269</v>
      </c>
      <c r="H108" s="41">
        <f t="shared" si="2"/>
        <v>222.33</v>
      </c>
      <c r="I108" s="56">
        <f t="shared" si="3"/>
        <v>12228</v>
      </c>
      <c r="J108" s="57"/>
      <c r="K108" s="56">
        <f>ROUND(F108*J108,0)</f>
        <v>0</v>
      </c>
      <c r="L108" s="53" t="s">
        <v>117</v>
      </c>
    </row>
    <row r="109" ht="50.1" customHeight="1" spans="1:12">
      <c r="A109" s="38" t="s">
        <v>66</v>
      </c>
      <c r="B109" s="39" t="s">
        <v>370</v>
      </c>
      <c r="C109" s="40" t="s">
        <v>371</v>
      </c>
      <c r="D109" s="40" t="s">
        <v>369</v>
      </c>
      <c r="E109" s="36" t="s">
        <v>57</v>
      </c>
      <c r="F109" s="37"/>
      <c r="G109" s="42">
        <v>222.3296643817</v>
      </c>
      <c r="H109" s="41">
        <f t="shared" si="2"/>
        <v>222.33</v>
      </c>
      <c r="I109" s="56">
        <f t="shared" si="3"/>
        <v>0</v>
      </c>
      <c r="J109" s="54">
        <f>ROUND(H109*报价汇总表4!$C$8,2)</f>
        <v>0</v>
      </c>
      <c r="K109" s="56"/>
      <c r="L109" s="53" t="s">
        <v>113</v>
      </c>
    </row>
    <row r="110" ht="50.1" customHeight="1" spans="1:12">
      <c r="A110" s="38" t="s">
        <v>372</v>
      </c>
      <c r="B110" s="39" t="s">
        <v>373</v>
      </c>
      <c r="C110" s="40" t="s">
        <v>374</v>
      </c>
      <c r="D110" s="40" t="s">
        <v>369</v>
      </c>
      <c r="E110" s="36" t="s">
        <v>57</v>
      </c>
      <c r="F110" s="37">
        <v>175</v>
      </c>
      <c r="G110" s="42">
        <v>222.3256095792</v>
      </c>
      <c r="H110" s="41">
        <f t="shared" si="2"/>
        <v>222.33</v>
      </c>
      <c r="I110" s="56">
        <f t="shared" si="3"/>
        <v>38908</v>
      </c>
      <c r="J110" s="57"/>
      <c r="K110" s="56">
        <f>ROUND(F110*J110,0)</f>
        <v>0</v>
      </c>
      <c r="L110" s="53" t="s">
        <v>375</v>
      </c>
    </row>
    <row r="111" ht="30" customHeight="1" spans="1:12">
      <c r="A111" s="38" t="s">
        <v>376</v>
      </c>
      <c r="B111" s="39" t="s">
        <v>377</v>
      </c>
      <c r="C111" s="40" t="s">
        <v>378</v>
      </c>
      <c r="D111" s="40" t="s">
        <v>379</v>
      </c>
      <c r="E111" s="36" t="s">
        <v>168</v>
      </c>
      <c r="F111" s="37"/>
      <c r="G111" s="42">
        <v>0.86129161</v>
      </c>
      <c r="H111" s="41">
        <f t="shared" si="2"/>
        <v>0.86</v>
      </c>
      <c r="I111" s="56">
        <f t="shared" si="3"/>
        <v>0</v>
      </c>
      <c r="J111" s="54">
        <f>ROUND(H111*报价汇总表4!$C$8,2)</f>
        <v>0</v>
      </c>
      <c r="K111" s="56"/>
      <c r="L111" s="53" t="s">
        <v>380</v>
      </c>
    </row>
    <row r="112" ht="50.1" customHeight="1" spans="1:12">
      <c r="A112" s="38" t="s">
        <v>381</v>
      </c>
      <c r="B112" s="39" t="s">
        <v>382</v>
      </c>
      <c r="C112" s="40" t="s">
        <v>383</v>
      </c>
      <c r="D112" s="40" t="s">
        <v>369</v>
      </c>
      <c r="E112" s="36" t="s">
        <v>57</v>
      </c>
      <c r="F112" s="37"/>
      <c r="G112" s="42">
        <v>222.3255361976</v>
      </c>
      <c r="H112" s="41">
        <f t="shared" si="2"/>
        <v>222.33</v>
      </c>
      <c r="I112" s="56">
        <f t="shared" si="3"/>
        <v>0</v>
      </c>
      <c r="J112" s="54">
        <f>ROUND(H112*报价汇总表4!$C$8,2)</f>
        <v>0</v>
      </c>
      <c r="K112" s="56"/>
      <c r="L112" s="53" t="s">
        <v>384</v>
      </c>
    </row>
    <row r="113" ht="30" customHeight="1" spans="1:12">
      <c r="A113" s="38" t="s">
        <v>285</v>
      </c>
      <c r="B113" s="39" t="s">
        <v>385</v>
      </c>
      <c r="C113" s="40" t="s">
        <v>386</v>
      </c>
      <c r="D113" s="40"/>
      <c r="E113" s="36" t="s">
        <v>33</v>
      </c>
      <c r="F113" s="37"/>
      <c r="G113" s="42">
        <v>0</v>
      </c>
      <c r="H113" s="41">
        <f t="shared" si="2"/>
        <v>0</v>
      </c>
      <c r="I113" s="56">
        <f t="shared" si="3"/>
        <v>0</v>
      </c>
      <c r="J113" s="54">
        <f>ROUND(H113*报价汇总表4!$C$8,2)</f>
        <v>0</v>
      </c>
      <c r="K113" s="56"/>
      <c r="L113" s="53"/>
    </row>
    <row r="114" ht="80.1" customHeight="1" spans="1:12">
      <c r="A114" s="38" t="s">
        <v>61</v>
      </c>
      <c r="B114" s="39" t="s">
        <v>387</v>
      </c>
      <c r="C114" s="40" t="s">
        <v>388</v>
      </c>
      <c r="D114" s="40" t="s">
        <v>389</v>
      </c>
      <c r="E114" s="36" t="s">
        <v>57</v>
      </c>
      <c r="F114" s="37"/>
      <c r="G114" s="42">
        <v>291.604363132</v>
      </c>
      <c r="H114" s="41">
        <f t="shared" si="2"/>
        <v>291.6</v>
      </c>
      <c r="I114" s="56">
        <f t="shared" si="3"/>
        <v>0</v>
      </c>
      <c r="J114" s="54">
        <f>ROUND(H114*报价汇总表4!$C$8,2)</f>
        <v>0</v>
      </c>
      <c r="K114" s="56"/>
      <c r="L114" s="53" t="s">
        <v>117</v>
      </c>
    </row>
    <row r="115" ht="20.1" customHeight="1" spans="1:12">
      <c r="A115" s="38" t="s">
        <v>289</v>
      </c>
      <c r="B115" s="39" t="s">
        <v>390</v>
      </c>
      <c r="C115" s="40" t="s">
        <v>391</v>
      </c>
      <c r="D115" s="40"/>
      <c r="E115" s="36" t="s">
        <v>33</v>
      </c>
      <c r="F115" s="37"/>
      <c r="G115" s="42">
        <v>0</v>
      </c>
      <c r="H115" s="41">
        <f t="shared" si="2"/>
        <v>0</v>
      </c>
      <c r="I115" s="56">
        <f t="shared" si="3"/>
        <v>0</v>
      </c>
      <c r="J115" s="54">
        <f>ROUND(H115*报价汇总表4!$C$8,2)</f>
        <v>0</v>
      </c>
      <c r="K115" s="56"/>
      <c r="L115" s="53"/>
    </row>
    <row r="116" ht="39.95" customHeight="1" spans="1:12">
      <c r="A116" s="38" t="s">
        <v>61</v>
      </c>
      <c r="B116" s="39" t="s">
        <v>392</v>
      </c>
      <c r="C116" s="40" t="s">
        <v>393</v>
      </c>
      <c r="D116" s="40" t="s">
        <v>394</v>
      </c>
      <c r="E116" s="36" t="s">
        <v>57</v>
      </c>
      <c r="F116" s="37">
        <v>18</v>
      </c>
      <c r="G116" s="42">
        <v>248.1687495148</v>
      </c>
      <c r="H116" s="41">
        <f t="shared" si="2"/>
        <v>248.17</v>
      </c>
      <c r="I116" s="56">
        <f t="shared" si="3"/>
        <v>4467</v>
      </c>
      <c r="J116" s="57"/>
      <c r="K116" s="56">
        <f>ROUND(F116*J116,0)</f>
        <v>0</v>
      </c>
      <c r="L116" s="53" t="s">
        <v>117</v>
      </c>
    </row>
    <row r="117" ht="39.95" customHeight="1" spans="1:12">
      <c r="A117" s="38" t="s">
        <v>66</v>
      </c>
      <c r="B117" s="39" t="s">
        <v>395</v>
      </c>
      <c r="C117" s="40" t="s">
        <v>396</v>
      </c>
      <c r="D117" s="40" t="s">
        <v>394</v>
      </c>
      <c r="E117" s="36" t="s">
        <v>57</v>
      </c>
      <c r="F117" s="37"/>
      <c r="G117" s="42">
        <v>332.5707327824</v>
      </c>
      <c r="H117" s="41">
        <f t="shared" si="2"/>
        <v>332.57</v>
      </c>
      <c r="I117" s="56">
        <f t="shared" si="3"/>
        <v>0</v>
      </c>
      <c r="J117" s="54">
        <f>ROUND(H117*报价汇总表4!$C$8,2)</f>
        <v>0</v>
      </c>
      <c r="K117" s="56"/>
      <c r="L117" s="53" t="s">
        <v>117</v>
      </c>
    </row>
    <row r="118" ht="30" customHeight="1" spans="1:12">
      <c r="A118" s="38" t="s">
        <v>372</v>
      </c>
      <c r="B118" s="39" t="s">
        <v>397</v>
      </c>
      <c r="C118" s="40" t="s">
        <v>398</v>
      </c>
      <c r="D118" s="40" t="s">
        <v>399</v>
      </c>
      <c r="E118" s="36" t="s">
        <v>168</v>
      </c>
      <c r="F118" s="37">
        <v>1800</v>
      </c>
      <c r="G118" s="42">
        <v>0.9793</v>
      </c>
      <c r="H118" s="41">
        <f t="shared" si="2"/>
        <v>0.98</v>
      </c>
      <c r="I118" s="56">
        <f t="shared" si="3"/>
        <v>1764</v>
      </c>
      <c r="J118" s="57"/>
      <c r="K118" s="56">
        <f>ROUND(F118*J118,0)</f>
        <v>0</v>
      </c>
      <c r="L118" s="53" t="s">
        <v>400</v>
      </c>
    </row>
    <row r="119" ht="39.95" customHeight="1" spans="1:12">
      <c r="A119" s="38" t="s">
        <v>376</v>
      </c>
      <c r="B119" s="39" t="s">
        <v>401</v>
      </c>
      <c r="C119" s="40" t="s">
        <v>402</v>
      </c>
      <c r="D119" s="40" t="s">
        <v>394</v>
      </c>
      <c r="E119" s="36" t="s">
        <v>57</v>
      </c>
      <c r="F119" s="37"/>
      <c r="G119" s="42">
        <v>248.1668561916</v>
      </c>
      <c r="H119" s="41">
        <f t="shared" si="2"/>
        <v>248.17</v>
      </c>
      <c r="I119" s="56">
        <f t="shared" si="3"/>
        <v>0</v>
      </c>
      <c r="J119" s="54">
        <f>ROUND(H119*报价汇总表4!$C$8,2)</f>
        <v>0</v>
      </c>
      <c r="K119" s="56"/>
      <c r="L119" s="53" t="s">
        <v>375</v>
      </c>
    </row>
    <row r="120" ht="39.95" customHeight="1" spans="1:12">
      <c r="A120" s="38" t="s">
        <v>403</v>
      </c>
      <c r="B120" s="39" t="s">
        <v>404</v>
      </c>
      <c r="C120" s="40" t="s">
        <v>405</v>
      </c>
      <c r="D120" s="40" t="s">
        <v>394</v>
      </c>
      <c r="E120" s="36" t="s">
        <v>57</v>
      </c>
      <c r="F120" s="37"/>
      <c r="G120" s="42">
        <v>332.571167928</v>
      </c>
      <c r="H120" s="41">
        <f t="shared" si="2"/>
        <v>332.57</v>
      </c>
      <c r="I120" s="56">
        <f t="shared" si="3"/>
        <v>0</v>
      </c>
      <c r="J120" s="54">
        <f>ROUND(H120*报价汇总表4!$C$8,2)</f>
        <v>0</v>
      </c>
      <c r="K120" s="56"/>
      <c r="L120" s="53" t="s">
        <v>375</v>
      </c>
    </row>
    <row r="121" ht="30" customHeight="1" spans="1:12">
      <c r="A121" s="38" t="s">
        <v>406</v>
      </c>
      <c r="B121" s="39" t="s">
        <v>407</v>
      </c>
      <c r="C121" s="40" t="s">
        <v>408</v>
      </c>
      <c r="D121" s="40" t="s">
        <v>409</v>
      </c>
      <c r="E121" s="36" t="s">
        <v>410</v>
      </c>
      <c r="F121" s="37"/>
      <c r="G121" s="42">
        <v>25.62</v>
      </c>
      <c r="H121" s="41">
        <f t="shared" si="2"/>
        <v>25.62</v>
      </c>
      <c r="I121" s="56">
        <f t="shared" si="3"/>
        <v>0</v>
      </c>
      <c r="J121" s="54">
        <f>ROUND(H121*报价汇总表4!$C$8,2)</f>
        <v>0</v>
      </c>
      <c r="K121" s="56"/>
      <c r="L121" s="53"/>
    </row>
    <row r="122" ht="39.95" customHeight="1" spans="1:12">
      <c r="A122" s="38" t="s">
        <v>411</v>
      </c>
      <c r="B122" s="39" t="s">
        <v>412</v>
      </c>
      <c r="C122" s="40" t="s">
        <v>413</v>
      </c>
      <c r="D122" s="40" t="s">
        <v>414</v>
      </c>
      <c r="E122" s="36" t="s">
        <v>57</v>
      </c>
      <c r="F122" s="37"/>
      <c r="G122" s="42">
        <v>45.38</v>
      </c>
      <c r="H122" s="41">
        <f t="shared" si="2"/>
        <v>45.38</v>
      </c>
      <c r="I122" s="56">
        <f t="shared" si="3"/>
        <v>0</v>
      </c>
      <c r="J122" s="54">
        <f>ROUND(H122*报价汇总表4!$C$8,2)</f>
        <v>0</v>
      </c>
      <c r="K122" s="56"/>
      <c r="L122" s="53"/>
    </row>
    <row r="123" ht="30" customHeight="1" spans="1:12">
      <c r="A123" s="38" t="s">
        <v>415</v>
      </c>
      <c r="B123" s="39" t="s">
        <v>416</v>
      </c>
      <c r="C123" s="40" t="s">
        <v>417</v>
      </c>
      <c r="D123" s="40" t="s">
        <v>418</v>
      </c>
      <c r="E123" s="36" t="s">
        <v>410</v>
      </c>
      <c r="F123" s="37"/>
      <c r="G123" s="42">
        <v>85.78</v>
      </c>
      <c r="H123" s="41">
        <f t="shared" si="2"/>
        <v>85.78</v>
      </c>
      <c r="I123" s="56">
        <f t="shared" si="3"/>
        <v>0</v>
      </c>
      <c r="J123" s="54">
        <f>ROUND(H123*报价汇总表4!$C$8,2)</f>
        <v>0</v>
      </c>
      <c r="K123" s="56"/>
      <c r="L123" s="53"/>
    </row>
    <row r="124" ht="39.95" customHeight="1" spans="1:12">
      <c r="A124" s="38" t="s">
        <v>419</v>
      </c>
      <c r="B124" s="39" t="s">
        <v>420</v>
      </c>
      <c r="C124" s="40" t="s">
        <v>421</v>
      </c>
      <c r="D124" s="40" t="s">
        <v>409</v>
      </c>
      <c r="E124" s="36" t="s">
        <v>101</v>
      </c>
      <c r="F124" s="37"/>
      <c r="G124" s="42">
        <v>365.27</v>
      </c>
      <c r="H124" s="41">
        <f t="shared" si="2"/>
        <v>365.27</v>
      </c>
      <c r="I124" s="56">
        <f t="shared" si="3"/>
        <v>0</v>
      </c>
      <c r="J124" s="54">
        <f>ROUND(H124*报价汇总表4!$C$8,2)</f>
        <v>0</v>
      </c>
      <c r="K124" s="56"/>
      <c r="L124" s="53"/>
    </row>
    <row r="125" ht="20.1" customHeight="1" spans="1:12">
      <c r="A125" s="38" t="s">
        <v>422</v>
      </c>
      <c r="B125" s="39" t="s">
        <v>423</v>
      </c>
      <c r="C125" s="40" t="s">
        <v>424</v>
      </c>
      <c r="D125" s="40"/>
      <c r="E125" s="36" t="s">
        <v>33</v>
      </c>
      <c r="F125" s="37"/>
      <c r="G125" s="42">
        <v>0</v>
      </c>
      <c r="H125" s="41">
        <f t="shared" si="2"/>
        <v>0</v>
      </c>
      <c r="I125" s="56">
        <f t="shared" si="3"/>
        <v>0</v>
      </c>
      <c r="J125" s="54">
        <f>ROUND(H125*报价汇总表4!$C$8,2)</f>
        <v>0</v>
      </c>
      <c r="K125" s="56"/>
      <c r="L125" s="53"/>
    </row>
    <row r="126" ht="20.1" customHeight="1" spans="1:12">
      <c r="A126" s="38" t="s">
        <v>45</v>
      </c>
      <c r="B126" s="39" t="s">
        <v>425</v>
      </c>
      <c r="C126" s="40" t="s">
        <v>426</v>
      </c>
      <c r="D126" s="40"/>
      <c r="E126" s="36" t="s">
        <v>33</v>
      </c>
      <c r="F126" s="37"/>
      <c r="G126" s="42">
        <v>0</v>
      </c>
      <c r="H126" s="41">
        <f t="shared" si="2"/>
        <v>0</v>
      </c>
      <c r="I126" s="56">
        <f t="shared" si="3"/>
        <v>0</v>
      </c>
      <c r="J126" s="54">
        <f>ROUND(H126*报价汇总表4!$C$8,2)</f>
        <v>0</v>
      </c>
      <c r="K126" s="56"/>
      <c r="L126" s="53"/>
    </row>
    <row r="127" ht="69.95" customHeight="1" spans="1:12">
      <c r="A127" s="38" t="s">
        <v>61</v>
      </c>
      <c r="B127" s="39" t="s">
        <v>427</v>
      </c>
      <c r="C127" s="40" t="s">
        <v>428</v>
      </c>
      <c r="D127" s="40" t="s">
        <v>429</v>
      </c>
      <c r="E127" s="36" t="s">
        <v>57</v>
      </c>
      <c r="F127" s="37">
        <v>100</v>
      </c>
      <c r="G127" s="42">
        <v>325</v>
      </c>
      <c r="H127" s="41">
        <f t="shared" si="2"/>
        <v>325</v>
      </c>
      <c r="I127" s="56">
        <f t="shared" si="3"/>
        <v>32500</v>
      </c>
      <c r="J127" s="57"/>
      <c r="K127" s="56">
        <f>ROUND(F127*J127,0)</f>
        <v>0</v>
      </c>
      <c r="L127" s="53"/>
    </row>
    <row r="128" ht="69.95" customHeight="1" spans="1:12">
      <c r="A128" s="38" t="s">
        <v>66</v>
      </c>
      <c r="B128" s="39" t="s">
        <v>430</v>
      </c>
      <c r="C128" s="40" t="s">
        <v>431</v>
      </c>
      <c r="D128" s="40" t="s">
        <v>429</v>
      </c>
      <c r="E128" s="36" t="s">
        <v>57</v>
      </c>
      <c r="F128" s="37"/>
      <c r="G128" s="42">
        <v>335</v>
      </c>
      <c r="H128" s="41">
        <f t="shared" si="2"/>
        <v>335</v>
      </c>
      <c r="I128" s="56">
        <f t="shared" si="3"/>
        <v>0</v>
      </c>
      <c r="J128" s="54">
        <f>ROUND(H128*报价汇总表4!$C$8,2)</f>
        <v>0</v>
      </c>
      <c r="K128" s="56"/>
      <c r="L128" s="53"/>
    </row>
    <row r="129" ht="30" customHeight="1" spans="1:12">
      <c r="A129" s="38" t="s">
        <v>49</v>
      </c>
      <c r="B129" s="39" t="s">
        <v>432</v>
      </c>
      <c r="C129" s="40" t="s">
        <v>433</v>
      </c>
      <c r="D129" s="40"/>
      <c r="E129" s="36" t="s">
        <v>33</v>
      </c>
      <c r="F129" s="37"/>
      <c r="G129" s="42">
        <v>0</v>
      </c>
      <c r="H129" s="41">
        <f t="shared" si="2"/>
        <v>0</v>
      </c>
      <c r="I129" s="56">
        <f t="shared" si="3"/>
        <v>0</v>
      </c>
      <c r="J129" s="54">
        <f>ROUND(H129*报价汇总表4!$C$8,2)</f>
        <v>0</v>
      </c>
      <c r="K129" s="56"/>
      <c r="L129" s="53"/>
    </row>
    <row r="130" ht="69.95" customHeight="1" spans="1:12">
      <c r="A130" s="38" t="s">
        <v>61</v>
      </c>
      <c r="B130" s="39" t="s">
        <v>434</v>
      </c>
      <c r="C130" s="40" t="s">
        <v>435</v>
      </c>
      <c r="D130" s="40" t="s">
        <v>436</v>
      </c>
      <c r="E130" s="36" t="s">
        <v>57</v>
      </c>
      <c r="F130" s="37"/>
      <c r="G130" s="42">
        <v>291.091569052</v>
      </c>
      <c r="H130" s="41">
        <f t="shared" si="2"/>
        <v>291.09</v>
      </c>
      <c r="I130" s="56">
        <f t="shared" si="3"/>
        <v>0</v>
      </c>
      <c r="J130" s="54">
        <f>ROUND(H130*报价汇总表4!$C$8,2)</f>
        <v>0</v>
      </c>
      <c r="K130" s="56"/>
      <c r="L130" s="53" t="s">
        <v>437</v>
      </c>
    </row>
    <row r="131" ht="20.1" customHeight="1" spans="1:12">
      <c r="A131" s="38" t="s">
        <v>190</v>
      </c>
      <c r="B131" s="39" t="s">
        <v>438</v>
      </c>
      <c r="C131" s="40" t="s">
        <v>439</v>
      </c>
      <c r="D131" s="40"/>
      <c r="E131" s="36" t="s">
        <v>33</v>
      </c>
      <c r="F131" s="37"/>
      <c r="G131" s="42">
        <v>0</v>
      </c>
      <c r="H131" s="41">
        <f t="shared" si="2"/>
        <v>0</v>
      </c>
      <c r="I131" s="56">
        <f t="shared" si="3"/>
        <v>0</v>
      </c>
      <c r="J131" s="54">
        <f>ROUND(H131*报价汇总表4!$C$8,2)</f>
        <v>0</v>
      </c>
      <c r="K131" s="56"/>
      <c r="L131" s="53"/>
    </row>
    <row r="132" ht="50.1" customHeight="1" spans="1:12">
      <c r="A132" s="38" t="s">
        <v>61</v>
      </c>
      <c r="B132" s="39" t="s">
        <v>440</v>
      </c>
      <c r="C132" s="40" t="s">
        <v>441</v>
      </c>
      <c r="D132" s="40" t="s">
        <v>442</v>
      </c>
      <c r="E132" s="36" t="s">
        <v>57</v>
      </c>
      <c r="F132" s="37"/>
      <c r="G132" s="42">
        <v>222.3262523543</v>
      </c>
      <c r="H132" s="41">
        <f t="shared" si="2"/>
        <v>222.33</v>
      </c>
      <c r="I132" s="56">
        <f t="shared" si="3"/>
        <v>0</v>
      </c>
      <c r="J132" s="54">
        <f>ROUND(H132*报价汇总表4!$C$8,2)</f>
        <v>0</v>
      </c>
      <c r="K132" s="56"/>
      <c r="L132" s="53" t="s">
        <v>146</v>
      </c>
    </row>
    <row r="133" ht="50.1" customHeight="1" spans="1:12">
      <c r="A133" s="38" t="s">
        <v>66</v>
      </c>
      <c r="B133" s="39" t="s">
        <v>443</v>
      </c>
      <c r="C133" s="40" t="s">
        <v>444</v>
      </c>
      <c r="D133" s="40" t="s">
        <v>442</v>
      </c>
      <c r="E133" s="36" t="s">
        <v>57</v>
      </c>
      <c r="F133" s="37">
        <v>100</v>
      </c>
      <c r="G133" s="42">
        <v>222.3244512077</v>
      </c>
      <c r="H133" s="41">
        <f t="shared" si="2"/>
        <v>222.32</v>
      </c>
      <c r="I133" s="56">
        <f t="shared" si="3"/>
        <v>22232</v>
      </c>
      <c r="J133" s="57"/>
      <c r="K133" s="56">
        <f>ROUND(F133*J133,0)</f>
        <v>0</v>
      </c>
      <c r="L133" s="53" t="s">
        <v>437</v>
      </c>
    </row>
    <row r="134" ht="50.1" customHeight="1" spans="1:12">
      <c r="A134" s="38" t="s">
        <v>445</v>
      </c>
      <c r="B134" s="39" t="s">
        <v>446</v>
      </c>
      <c r="C134" s="40" t="s">
        <v>447</v>
      </c>
      <c r="D134" s="40" t="s">
        <v>442</v>
      </c>
      <c r="E134" s="36" t="s">
        <v>57</v>
      </c>
      <c r="F134" s="37">
        <v>100</v>
      </c>
      <c r="G134" s="42">
        <v>310.937303883</v>
      </c>
      <c r="H134" s="41">
        <f t="shared" si="2"/>
        <v>310.94</v>
      </c>
      <c r="I134" s="56">
        <f t="shared" si="3"/>
        <v>31094</v>
      </c>
      <c r="J134" s="57"/>
      <c r="K134" s="56">
        <f>ROUND(F134*J134,0)</f>
        <v>0</v>
      </c>
      <c r="L134" s="53" t="s">
        <v>437</v>
      </c>
    </row>
    <row r="135" ht="69.95" customHeight="1" spans="1:12">
      <c r="A135" s="38" t="s">
        <v>285</v>
      </c>
      <c r="B135" s="39" t="s">
        <v>448</v>
      </c>
      <c r="C135" s="40" t="s">
        <v>449</v>
      </c>
      <c r="D135" s="40" t="s">
        <v>429</v>
      </c>
      <c r="E135" s="36" t="s">
        <v>57</v>
      </c>
      <c r="F135" s="37"/>
      <c r="G135" s="42">
        <v>241.974568196</v>
      </c>
      <c r="H135" s="41">
        <f t="shared" ref="H135:H198" si="4">ROUND(G135,2)</f>
        <v>241.97</v>
      </c>
      <c r="I135" s="56">
        <f t="shared" ref="I135:I198" si="5">ROUND(F135*H135,0)</f>
        <v>0</v>
      </c>
      <c r="J135" s="54">
        <f>ROUND(H135*报价汇总表4!$C$8,2)</f>
        <v>0</v>
      </c>
      <c r="K135" s="56"/>
      <c r="L135" s="53" t="s">
        <v>437</v>
      </c>
    </row>
    <row r="136" ht="20.1" customHeight="1" spans="1:12">
      <c r="A136" s="38" t="s">
        <v>450</v>
      </c>
      <c r="B136" s="39" t="s">
        <v>451</v>
      </c>
      <c r="C136" s="40" t="s">
        <v>452</v>
      </c>
      <c r="D136" s="40"/>
      <c r="E136" s="36" t="s">
        <v>33</v>
      </c>
      <c r="F136" s="37"/>
      <c r="G136" s="42">
        <v>0</v>
      </c>
      <c r="H136" s="41">
        <f t="shared" si="4"/>
        <v>0</v>
      </c>
      <c r="I136" s="56">
        <f t="shared" si="5"/>
        <v>0</v>
      </c>
      <c r="J136" s="54">
        <f>ROUND(H136*报价汇总表4!$C$8,2)</f>
        <v>0</v>
      </c>
      <c r="K136" s="56"/>
      <c r="L136" s="53"/>
    </row>
    <row r="137" ht="30" customHeight="1" spans="1:12">
      <c r="A137" s="38" t="s">
        <v>45</v>
      </c>
      <c r="B137" s="39" t="s">
        <v>453</v>
      </c>
      <c r="C137" s="40" t="s">
        <v>454</v>
      </c>
      <c r="D137" s="40"/>
      <c r="E137" s="36" t="s">
        <v>33</v>
      </c>
      <c r="F137" s="37"/>
      <c r="G137" s="42">
        <v>0</v>
      </c>
      <c r="H137" s="41">
        <f t="shared" si="4"/>
        <v>0</v>
      </c>
      <c r="I137" s="56">
        <f t="shared" si="5"/>
        <v>0</v>
      </c>
      <c r="J137" s="54">
        <f>ROUND(H137*报价汇总表4!$C$8,2)</f>
        <v>0</v>
      </c>
      <c r="K137" s="56"/>
      <c r="L137" s="53"/>
    </row>
    <row r="138" ht="69.95" customHeight="1" spans="1:12">
      <c r="A138" s="38" t="s">
        <v>61</v>
      </c>
      <c r="B138" s="39" t="s">
        <v>455</v>
      </c>
      <c r="C138" s="40" t="s">
        <v>456</v>
      </c>
      <c r="D138" s="40" t="s">
        <v>457</v>
      </c>
      <c r="E138" s="36" t="s">
        <v>57</v>
      </c>
      <c r="F138" s="37"/>
      <c r="G138" s="42">
        <v>325</v>
      </c>
      <c r="H138" s="41">
        <f t="shared" si="4"/>
        <v>325</v>
      </c>
      <c r="I138" s="56">
        <f t="shared" si="5"/>
        <v>0</v>
      </c>
      <c r="J138" s="54">
        <f>ROUND(H138*报价汇总表4!$C$8,2)</f>
        <v>0</v>
      </c>
      <c r="K138" s="56"/>
      <c r="L138" s="53"/>
    </row>
    <row r="139" ht="69.95" customHeight="1" spans="1:12">
      <c r="A139" s="38" t="s">
        <v>66</v>
      </c>
      <c r="B139" s="39" t="s">
        <v>458</v>
      </c>
      <c r="C139" s="40" t="s">
        <v>459</v>
      </c>
      <c r="D139" s="40" t="s">
        <v>457</v>
      </c>
      <c r="E139" s="36" t="s">
        <v>57</v>
      </c>
      <c r="F139" s="37"/>
      <c r="G139" s="42">
        <v>335</v>
      </c>
      <c r="H139" s="41">
        <f t="shared" si="4"/>
        <v>335</v>
      </c>
      <c r="I139" s="56">
        <f t="shared" si="5"/>
        <v>0</v>
      </c>
      <c r="J139" s="54">
        <f>ROUND(H139*报价汇总表4!$C$8,2)</f>
        <v>0</v>
      </c>
      <c r="K139" s="56"/>
      <c r="L139" s="53"/>
    </row>
    <row r="140" ht="30" customHeight="1" spans="1:12">
      <c r="A140" s="38" t="s">
        <v>49</v>
      </c>
      <c r="B140" s="39" t="s">
        <v>460</v>
      </c>
      <c r="C140" s="40" t="s">
        <v>461</v>
      </c>
      <c r="D140" s="40"/>
      <c r="E140" s="36" t="s">
        <v>33</v>
      </c>
      <c r="F140" s="37"/>
      <c r="G140" s="42">
        <v>0</v>
      </c>
      <c r="H140" s="41">
        <f t="shared" si="4"/>
        <v>0</v>
      </c>
      <c r="I140" s="56">
        <f t="shared" si="5"/>
        <v>0</v>
      </c>
      <c r="J140" s="54">
        <f>ROUND(H140*报价汇总表4!$C$8,2)</f>
        <v>0</v>
      </c>
      <c r="K140" s="56"/>
      <c r="L140" s="53"/>
    </row>
    <row r="141" ht="69.95" customHeight="1" spans="1:12">
      <c r="A141" s="38" t="s">
        <v>61</v>
      </c>
      <c r="B141" s="39" t="s">
        <v>462</v>
      </c>
      <c r="C141" s="40" t="s">
        <v>463</v>
      </c>
      <c r="D141" s="40" t="s">
        <v>464</v>
      </c>
      <c r="E141" s="36" t="s">
        <v>57</v>
      </c>
      <c r="F141" s="37"/>
      <c r="G141" s="42">
        <v>228.7311806853</v>
      </c>
      <c r="H141" s="41">
        <f t="shared" si="4"/>
        <v>228.73</v>
      </c>
      <c r="I141" s="56">
        <f t="shared" si="5"/>
        <v>0</v>
      </c>
      <c r="J141" s="54">
        <f>ROUND(H141*报价汇总表4!$C$8,2)</f>
        <v>0</v>
      </c>
      <c r="K141" s="56"/>
      <c r="L141" s="53" t="s">
        <v>146</v>
      </c>
    </row>
    <row r="142" ht="69.95" customHeight="1" spans="1:12">
      <c r="A142" s="38" t="s">
        <v>66</v>
      </c>
      <c r="B142" s="39" t="s">
        <v>465</v>
      </c>
      <c r="C142" s="40" t="s">
        <v>466</v>
      </c>
      <c r="D142" s="40" t="s">
        <v>467</v>
      </c>
      <c r="E142" s="36" t="s">
        <v>57</v>
      </c>
      <c r="F142" s="37">
        <v>100</v>
      </c>
      <c r="G142" s="42">
        <v>228.729293682</v>
      </c>
      <c r="H142" s="41">
        <f t="shared" si="4"/>
        <v>228.73</v>
      </c>
      <c r="I142" s="56">
        <f t="shared" si="5"/>
        <v>22873</v>
      </c>
      <c r="J142" s="57"/>
      <c r="K142" s="56">
        <f>ROUND(F142*J142,0)</f>
        <v>0</v>
      </c>
      <c r="L142" s="53" t="s">
        <v>437</v>
      </c>
    </row>
    <row r="143" ht="30" customHeight="1" spans="1:12">
      <c r="A143" s="38" t="s">
        <v>190</v>
      </c>
      <c r="B143" s="39" t="s">
        <v>468</v>
      </c>
      <c r="C143" s="40" t="s">
        <v>469</v>
      </c>
      <c r="D143" s="40" t="s">
        <v>470</v>
      </c>
      <c r="E143" s="36" t="s">
        <v>88</v>
      </c>
      <c r="F143" s="37"/>
      <c r="G143" s="42">
        <v>93.6</v>
      </c>
      <c r="H143" s="41">
        <f t="shared" si="4"/>
        <v>93.6</v>
      </c>
      <c r="I143" s="56">
        <f t="shared" si="5"/>
        <v>0</v>
      </c>
      <c r="J143" s="54">
        <f>ROUND(H143*报价汇总表4!$C$8,2)</f>
        <v>0</v>
      </c>
      <c r="K143" s="56"/>
      <c r="L143" s="53"/>
    </row>
    <row r="144" ht="60" customHeight="1" spans="1:12">
      <c r="A144" s="38" t="s">
        <v>285</v>
      </c>
      <c r="B144" s="39" t="s">
        <v>471</v>
      </c>
      <c r="C144" s="40" t="s">
        <v>472</v>
      </c>
      <c r="D144" s="40" t="s">
        <v>473</v>
      </c>
      <c r="E144" s="36" t="s">
        <v>57</v>
      </c>
      <c r="F144" s="37"/>
      <c r="G144" s="42">
        <v>270.038554076</v>
      </c>
      <c r="H144" s="41">
        <f t="shared" si="4"/>
        <v>270.04</v>
      </c>
      <c r="I144" s="56">
        <f t="shared" si="5"/>
        <v>0</v>
      </c>
      <c r="J144" s="54">
        <f>ROUND(H144*报价汇总表4!$C$8,2)</f>
        <v>0</v>
      </c>
      <c r="K144" s="56"/>
      <c r="L144" s="53" t="s">
        <v>437</v>
      </c>
    </row>
    <row r="145" ht="20.1" customHeight="1" spans="1:12">
      <c r="A145" s="38" t="s">
        <v>474</v>
      </c>
      <c r="B145" s="39" t="s">
        <v>475</v>
      </c>
      <c r="C145" s="40" t="s">
        <v>476</v>
      </c>
      <c r="D145" s="40"/>
      <c r="E145" s="36" t="s">
        <v>33</v>
      </c>
      <c r="F145" s="37"/>
      <c r="G145" s="42">
        <v>0</v>
      </c>
      <c r="H145" s="41">
        <f t="shared" si="4"/>
        <v>0</v>
      </c>
      <c r="I145" s="56">
        <f t="shared" si="5"/>
        <v>0</v>
      </c>
      <c r="J145" s="54">
        <f>ROUND(H145*报价汇总表4!$C$8,2)</f>
        <v>0</v>
      </c>
      <c r="K145" s="56"/>
      <c r="L145" s="53"/>
    </row>
    <row r="146" ht="69.95" customHeight="1" spans="1:12">
      <c r="A146" s="38" t="s">
        <v>45</v>
      </c>
      <c r="B146" s="39" t="s">
        <v>477</v>
      </c>
      <c r="C146" s="40" t="s">
        <v>478</v>
      </c>
      <c r="D146" s="40" t="s">
        <v>479</v>
      </c>
      <c r="E146" s="36" t="s">
        <v>88</v>
      </c>
      <c r="F146" s="37"/>
      <c r="G146" s="42">
        <v>48.77</v>
      </c>
      <c r="H146" s="41">
        <f t="shared" si="4"/>
        <v>48.77</v>
      </c>
      <c r="I146" s="56">
        <f t="shared" si="5"/>
        <v>0</v>
      </c>
      <c r="J146" s="54">
        <f>ROUND(H146*报价汇总表4!$C$8,2)</f>
        <v>0</v>
      </c>
      <c r="K146" s="56"/>
      <c r="L146" s="53"/>
    </row>
    <row r="147" ht="69.95" customHeight="1" spans="1:12">
      <c r="A147" s="38" t="s">
        <v>49</v>
      </c>
      <c r="B147" s="39" t="s">
        <v>480</v>
      </c>
      <c r="C147" s="40" t="s">
        <v>481</v>
      </c>
      <c r="D147" s="40" t="s">
        <v>479</v>
      </c>
      <c r="E147" s="36" t="s">
        <v>88</v>
      </c>
      <c r="F147" s="37"/>
      <c r="G147" s="42">
        <v>98.52</v>
      </c>
      <c r="H147" s="41">
        <f t="shared" si="4"/>
        <v>98.52</v>
      </c>
      <c r="I147" s="56">
        <f t="shared" si="5"/>
        <v>0</v>
      </c>
      <c r="J147" s="54">
        <f>ROUND(H147*报价汇总表4!$C$8,2)</f>
        <v>0</v>
      </c>
      <c r="K147" s="56"/>
      <c r="L147" s="53"/>
    </row>
    <row r="148" ht="69.95" customHeight="1" spans="1:12">
      <c r="A148" s="38" t="s">
        <v>190</v>
      </c>
      <c r="B148" s="39" t="s">
        <v>482</v>
      </c>
      <c r="C148" s="40" t="s">
        <v>483</v>
      </c>
      <c r="D148" s="40" t="s">
        <v>479</v>
      </c>
      <c r="E148" s="36" t="s">
        <v>88</v>
      </c>
      <c r="F148" s="37"/>
      <c r="G148" s="42">
        <v>153.55</v>
      </c>
      <c r="H148" s="41">
        <f t="shared" si="4"/>
        <v>153.55</v>
      </c>
      <c r="I148" s="56">
        <f t="shared" si="5"/>
        <v>0</v>
      </c>
      <c r="J148" s="54">
        <f>ROUND(H148*报价汇总表4!$C$8,2)</f>
        <v>0</v>
      </c>
      <c r="K148" s="56"/>
      <c r="L148" s="53"/>
    </row>
    <row r="149" ht="69.95" customHeight="1" spans="1:12">
      <c r="A149" s="38" t="s">
        <v>285</v>
      </c>
      <c r="B149" s="39" t="s">
        <v>484</v>
      </c>
      <c r="C149" s="40" t="s">
        <v>485</v>
      </c>
      <c r="D149" s="40" t="s">
        <v>479</v>
      </c>
      <c r="E149" s="36" t="s">
        <v>88</v>
      </c>
      <c r="F149" s="37"/>
      <c r="G149" s="42">
        <v>169.88</v>
      </c>
      <c r="H149" s="41">
        <f t="shared" si="4"/>
        <v>169.88</v>
      </c>
      <c r="I149" s="56">
        <f t="shared" si="5"/>
        <v>0</v>
      </c>
      <c r="J149" s="54">
        <f>ROUND(H149*报价汇总表4!$C$8,2)</f>
        <v>0</v>
      </c>
      <c r="K149" s="56"/>
      <c r="L149" s="53"/>
    </row>
    <row r="150" ht="69.95" customHeight="1" spans="1:12">
      <c r="A150" s="38" t="s">
        <v>289</v>
      </c>
      <c r="B150" s="39" t="s">
        <v>486</v>
      </c>
      <c r="C150" s="40" t="s">
        <v>487</v>
      </c>
      <c r="D150" s="40" t="s">
        <v>479</v>
      </c>
      <c r="E150" s="36" t="s">
        <v>88</v>
      </c>
      <c r="F150" s="37"/>
      <c r="G150" s="42">
        <v>65.85</v>
      </c>
      <c r="H150" s="41">
        <f t="shared" si="4"/>
        <v>65.85</v>
      </c>
      <c r="I150" s="56">
        <f t="shared" si="5"/>
        <v>0</v>
      </c>
      <c r="J150" s="54">
        <f>ROUND(H150*报价汇总表4!$C$8,2)</f>
        <v>0</v>
      </c>
      <c r="K150" s="56"/>
      <c r="L150" s="53"/>
    </row>
    <row r="151" ht="39.95" customHeight="1" spans="1:12">
      <c r="A151" s="38" t="s">
        <v>488</v>
      </c>
      <c r="B151" s="39" t="s">
        <v>489</v>
      </c>
      <c r="C151" s="40" t="s">
        <v>490</v>
      </c>
      <c r="D151" s="40" t="s">
        <v>491</v>
      </c>
      <c r="E151" s="36" t="s">
        <v>88</v>
      </c>
      <c r="F151" s="37"/>
      <c r="G151" s="42">
        <v>105.95</v>
      </c>
      <c r="H151" s="41">
        <f t="shared" si="4"/>
        <v>105.95</v>
      </c>
      <c r="I151" s="56">
        <f t="shared" si="5"/>
        <v>0</v>
      </c>
      <c r="J151" s="54">
        <f>ROUND(H151*报价汇总表4!$C$8,2)</f>
        <v>0</v>
      </c>
      <c r="K151" s="56"/>
      <c r="L151" s="53"/>
    </row>
    <row r="152" ht="20.1" customHeight="1" spans="1:12">
      <c r="A152" s="38" t="s">
        <v>492</v>
      </c>
      <c r="B152" s="39" t="s">
        <v>493</v>
      </c>
      <c r="C152" s="40" t="s">
        <v>494</v>
      </c>
      <c r="D152" s="40"/>
      <c r="E152" s="36" t="s">
        <v>33</v>
      </c>
      <c r="F152" s="37"/>
      <c r="G152" s="42">
        <v>0</v>
      </c>
      <c r="H152" s="41">
        <f t="shared" si="4"/>
        <v>0</v>
      </c>
      <c r="I152" s="56">
        <f t="shared" si="5"/>
        <v>0</v>
      </c>
      <c r="J152" s="54">
        <f>ROUND(H152*报价汇总表4!$C$8,2)</f>
        <v>0</v>
      </c>
      <c r="K152" s="56"/>
      <c r="L152" s="53"/>
    </row>
    <row r="153" ht="69.95" customHeight="1" spans="1:12">
      <c r="A153" s="38" t="s">
        <v>45</v>
      </c>
      <c r="B153" s="39" t="s">
        <v>495</v>
      </c>
      <c r="C153" s="40" t="s">
        <v>496</v>
      </c>
      <c r="D153" s="40" t="s">
        <v>479</v>
      </c>
      <c r="E153" s="36" t="s">
        <v>88</v>
      </c>
      <c r="F153" s="37"/>
      <c r="G153" s="42">
        <v>171.66</v>
      </c>
      <c r="H153" s="41">
        <f t="shared" si="4"/>
        <v>171.66</v>
      </c>
      <c r="I153" s="56">
        <f t="shared" si="5"/>
        <v>0</v>
      </c>
      <c r="J153" s="54">
        <f>ROUND(H153*报价汇总表4!$C$8,2)</f>
        <v>0</v>
      </c>
      <c r="K153" s="56"/>
      <c r="L153" s="53"/>
    </row>
    <row r="154" ht="69.95" customHeight="1" spans="1:12">
      <c r="A154" s="38" t="s">
        <v>49</v>
      </c>
      <c r="B154" s="39" t="s">
        <v>497</v>
      </c>
      <c r="C154" s="40" t="s">
        <v>498</v>
      </c>
      <c r="D154" s="40" t="s">
        <v>479</v>
      </c>
      <c r="E154" s="36" t="s">
        <v>88</v>
      </c>
      <c r="F154" s="37"/>
      <c r="G154" s="42">
        <v>208.96</v>
      </c>
      <c r="H154" s="41">
        <f t="shared" si="4"/>
        <v>208.96</v>
      </c>
      <c r="I154" s="56">
        <f t="shared" si="5"/>
        <v>0</v>
      </c>
      <c r="J154" s="54">
        <f>ROUND(H154*报价汇总表4!$C$8,2)</f>
        <v>0</v>
      </c>
      <c r="K154" s="56"/>
      <c r="L154" s="53"/>
    </row>
    <row r="155" ht="69.95" customHeight="1" spans="1:12">
      <c r="A155" s="38" t="s">
        <v>190</v>
      </c>
      <c r="B155" s="39" t="s">
        <v>499</v>
      </c>
      <c r="C155" s="40" t="s">
        <v>500</v>
      </c>
      <c r="D155" s="40" t="s">
        <v>479</v>
      </c>
      <c r="E155" s="36" t="s">
        <v>88</v>
      </c>
      <c r="F155" s="37"/>
      <c r="G155" s="42">
        <v>230.25</v>
      </c>
      <c r="H155" s="41">
        <f t="shared" si="4"/>
        <v>230.25</v>
      </c>
      <c r="I155" s="56">
        <f t="shared" si="5"/>
        <v>0</v>
      </c>
      <c r="J155" s="54">
        <f>ROUND(H155*报价汇总表4!$C$8,2)</f>
        <v>0</v>
      </c>
      <c r="K155" s="56"/>
      <c r="L155" s="53"/>
    </row>
    <row r="156" ht="69.95" customHeight="1" spans="1:12">
      <c r="A156" s="38" t="s">
        <v>501</v>
      </c>
      <c r="B156" s="39" t="s">
        <v>502</v>
      </c>
      <c r="C156" s="40" t="s">
        <v>503</v>
      </c>
      <c r="D156" s="40" t="s">
        <v>479</v>
      </c>
      <c r="E156" s="36" t="s">
        <v>88</v>
      </c>
      <c r="F156" s="37"/>
      <c r="G156" s="42">
        <v>15.88</v>
      </c>
      <c r="H156" s="41">
        <f t="shared" si="4"/>
        <v>15.88</v>
      </c>
      <c r="I156" s="56">
        <f t="shared" si="5"/>
        <v>0</v>
      </c>
      <c r="J156" s="54">
        <f>ROUND(H156*报价汇总表4!$C$8,2)</f>
        <v>0</v>
      </c>
      <c r="K156" s="56"/>
      <c r="L156" s="53"/>
    </row>
    <row r="157" ht="69.95" customHeight="1" spans="1:12">
      <c r="A157" s="38" t="s">
        <v>504</v>
      </c>
      <c r="B157" s="39" t="s">
        <v>505</v>
      </c>
      <c r="C157" s="40" t="s">
        <v>506</v>
      </c>
      <c r="D157" s="40" t="s">
        <v>479</v>
      </c>
      <c r="E157" s="36" t="s">
        <v>57</v>
      </c>
      <c r="F157" s="37"/>
      <c r="G157" s="42">
        <v>634.25</v>
      </c>
      <c r="H157" s="41">
        <f t="shared" si="4"/>
        <v>634.25</v>
      </c>
      <c r="I157" s="56">
        <f t="shared" si="5"/>
        <v>0</v>
      </c>
      <c r="J157" s="54">
        <f>ROUND(H157*报价汇总表4!$C$8,2)</f>
        <v>0</v>
      </c>
      <c r="K157" s="56"/>
      <c r="L157" s="53"/>
    </row>
    <row r="158" ht="20.1" customHeight="1" spans="1:12">
      <c r="A158" s="38" t="s">
        <v>507</v>
      </c>
      <c r="B158" s="39" t="s">
        <v>508</v>
      </c>
      <c r="C158" s="40" t="s">
        <v>509</v>
      </c>
      <c r="D158" s="40"/>
      <c r="E158" s="36" t="s">
        <v>33</v>
      </c>
      <c r="F158" s="37"/>
      <c r="G158" s="42">
        <v>0</v>
      </c>
      <c r="H158" s="41">
        <f t="shared" si="4"/>
        <v>0</v>
      </c>
      <c r="I158" s="56">
        <f t="shared" si="5"/>
        <v>0</v>
      </c>
      <c r="J158" s="54">
        <f>ROUND(H158*报价汇总表4!$C$8,2)</f>
        <v>0</v>
      </c>
      <c r="K158" s="56"/>
      <c r="L158" s="53"/>
    </row>
    <row r="159" ht="60" customHeight="1" spans="1:12">
      <c r="A159" s="38" t="s">
        <v>45</v>
      </c>
      <c r="B159" s="39" t="s">
        <v>510</v>
      </c>
      <c r="C159" s="40" t="s">
        <v>511</v>
      </c>
      <c r="D159" s="40" t="s">
        <v>512</v>
      </c>
      <c r="E159" s="36" t="s">
        <v>88</v>
      </c>
      <c r="F159" s="37"/>
      <c r="G159" s="42">
        <v>57.79</v>
      </c>
      <c r="H159" s="41">
        <f t="shared" si="4"/>
        <v>57.79</v>
      </c>
      <c r="I159" s="56">
        <f t="shared" si="5"/>
        <v>0</v>
      </c>
      <c r="J159" s="54">
        <f>ROUND(H159*报价汇总表4!$C$8,2)</f>
        <v>0</v>
      </c>
      <c r="K159" s="56"/>
      <c r="L159" s="53"/>
    </row>
    <row r="160" ht="39.95" customHeight="1" spans="1:12">
      <c r="A160" s="38" t="s">
        <v>513</v>
      </c>
      <c r="B160" s="39" t="s">
        <v>514</v>
      </c>
      <c r="C160" s="40" t="s">
        <v>515</v>
      </c>
      <c r="D160" s="40" t="s">
        <v>516</v>
      </c>
      <c r="E160" s="36" t="s">
        <v>57</v>
      </c>
      <c r="F160" s="37"/>
      <c r="G160" s="42">
        <v>473.443548500308</v>
      </c>
      <c r="H160" s="41">
        <f t="shared" si="4"/>
        <v>473.44</v>
      </c>
      <c r="I160" s="56">
        <f t="shared" si="5"/>
        <v>0</v>
      </c>
      <c r="J160" s="54">
        <f>ROUND(H160*报价汇总表4!$C$8,2)</f>
        <v>0</v>
      </c>
      <c r="K160" s="56"/>
      <c r="L160" s="53" t="s">
        <v>517</v>
      </c>
    </row>
    <row r="161" ht="69.95" customHeight="1" spans="1:12">
      <c r="A161" s="38" t="s">
        <v>518</v>
      </c>
      <c r="B161" s="39" t="s">
        <v>519</v>
      </c>
      <c r="C161" s="40" t="s">
        <v>520</v>
      </c>
      <c r="D161" s="40" t="s">
        <v>512</v>
      </c>
      <c r="E161" s="36" t="s">
        <v>88</v>
      </c>
      <c r="F161" s="37">
        <v>800</v>
      </c>
      <c r="G161" s="42">
        <v>40.7</v>
      </c>
      <c r="H161" s="41">
        <f t="shared" si="4"/>
        <v>40.7</v>
      </c>
      <c r="I161" s="56">
        <f t="shared" si="5"/>
        <v>32560</v>
      </c>
      <c r="J161" s="57"/>
      <c r="K161" s="56">
        <f>ROUND(F161*J161,0)</f>
        <v>0</v>
      </c>
      <c r="L161" s="53"/>
    </row>
    <row r="162" ht="20.1" customHeight="1" spans="1:12">
      <c r="A162" s="38" t="s">
        <v>521</v>
      </c>
      <c r="B162" s="39" t="s">
        <v>522</v>
      </c>
      <c r="C162" s="40" t="s">
        <v>523</v>
      </c>
      <c r="D162" s="40"/>
      <c r="E162" s="36" t="s">
        <v>33</v>
      </c>
      <c r="F162" s="37"/>
      <c r="G162" s="42">
        <v>0</v>
      </c>
      <c r="H162" s="41">
        <f t="shared" si="4"/>
        <v>0</v>
      </c>
      <c r="I162" s="56">
        <f t="shared" si="5"/>
        <v>0</v>
      </c>
      <c r="J162" s="54">
        <f>ROUND(H162*报价汇总表4!$C$8,2)</f>
        <v>0</v>
      </c>
      <c r="K162" s="56"/>
      <c r="L162" s="53"/>
    </row>
    <row r="163" ht="30" customHeight="1" spans="1:12">
      <c r="A163" s="38" t="s">
        <v>524</v>
      </c>
      <c r="B163" s="39" t="s">
        <v>525</v>
      </c>
      <c r="C163" s="40" t="s">
        <v>526</v>
      </c>
      <c r="D163" s="40"/>
      <c r="E163" s="36" t="s">
        <v>33</v>
      </c>
      <c r="F163" s="37"/>
      <c r="G163" s="42">
        <v>0</v>
      </c>
      <c r="H163" s="41">
        <f t="shared" si="4"/>
        <v>0</v>
      </c>
      <c r="I163" s="56">
        <f t="shared" si="5"/>
        <v>0</v>
      </c>
      <c r="J163" s="54">
        <f>ROUND(H163*报价汇总表4!$C$8,2)</f>
        <v>0</v>
      </c>
      <c r="K163" s="56"/>
      <c r="L163" s="53"/>
    </row>
    <row r="164" ht="30" customHeight="1" spans="1:12">
      <c r="A164" s="38" t="s">
        <v>45</v>
      </c>
      <c r="B164" s="39" t="s">
        <v>527</v>
      </c>
      <c r="C164" s="40" t="s">
        <v>528</v>
      </c>
      <c r="D164" s="40" t="s">
        <v>529</v>
      </c>
      <c r="E164" s="36" t="s">
        <v>168</v>
      </c>
      <c r="F164" s="37">
        <v>18000</v>
      </c>
      <c r="G164" s="42">
        <v>1.25299</v>
      </c>
      <c r="H164" s="41">
        <f t="shared" si="4"/>
        <v>1.25</v>
      </c>
      <c r="I164" s="56">
        <f t="shared" si="5"/>
        <v>22500</v>
      </c>
      <c r="J164" s="57"/>
      <c r="K164" s="56">
        <f>ROUND(F164*J164,0)</f>
        <v>0</v>
      </c>
      <c r="L164" s="53" t="s">
        <v>530</v>
      </c>
    </row>
    <row r="165" ht="30" customHeight="1" spans="1:12">
      <c r="A165" s="38" t="s">
        <v>49</v>
      </c>
      <c r="B165" s="39" t="s">
        <v>531</v>
      </c>
      <c r="C165" s="40" t="s">
        <v>532</v>
      </c>
      <c r="D165" s="40" t="s">
        <v>529</v>
      </c>
      <c r="E165" s="36" t="s">
        <v>168</v>
      </c>
      <c r="F165" s="37">
        <v>20000</v>
      </c>
      <c r="G165" s="42">
        <v>1.2493</v>
      </c>
      <c r="H165" s="41">
        <f t="shared" si="4"/>
        <v>1.25</v>
      </c>
      <c r="I165" s="56">
        <f t="shared" si="5"/>
        <v>25000</v>
      </c>
      <c r="J165" s="57"/>
      <c r="K165" s="56">
        <f>ROUND(F165*J165,0)</f>
        <v>0</v>
      </c>
      <c r="L165" s="53" t="s">
        <v>400</v>
      </c>
    </row>
    <row r="166" ht="30" customHeight="1" spans="1:12">
      <c r="A166" s="38" t="s">
        <v>190</v>
      </c>
      <c r="B166" s="39" t="s">
        <v>533</v>
      </c>
      <c r="C166" s="40" t="s">
        <v>534</v>
      </c>
      <c r="D166" s="40" t="s">
        <v>535</v>
      </c>
      <c r="E166" s="36" t="s">
        <v>168</v>
      </c>
      <c r="F166" s="37"/>
      <c r="G166" s="42">
        <v>3.6793</v>
      </c>
      <c r="H166" s="41">
        <f t="shared" si="4"/>
        <v>3.68</v>
      </c>
      <c r="I166" s="56">
        <f t="shared" si="5"/>
        <v>0</v>
      </c>
      <c r="J166" s="54">
        <f>ROUND(H166*报价汇总表4!$C$8,2)</f>
        <v>0</v>
      </c>
      <c r="K166" s="56"/>
      <c r="L166" s="53" t="s">
        <v>400</v>
      </c>
    </row>
    <row r="167" ht="30" customHeight="1" spans="1:12">
      <c r="A167" s="38" t="s">
        <v>285</v>
      </c>
      <c r="B167" s="39" t="s">
        <v>536</v>
      </c>
      <c r="C167" s="40" t="s">
        <v>537</v>
      </c>
      <c r="D167" s="40"/>
      <c r="E167" s="36" t="s">
        <v>33</v>
      </c>
      <c r="F167" s="37"/>
      <c r="G167" s="42">
        <v>0</v>
      </c>
      <c r="H167" s="41">
        <f t="shared" si="4"/>
        <v>0</v>
      </c>
      <c r="I167" s="56">
        <f t="shared" si="5"/>
        <v>0</v>
      </c>
      <c r="J167" s="54">
        <f>ROUND(H167*报价汇总表4!$C$8,2)</f>
        <v>0</v>
      </c>
      <c r="K167" s="56"/>
      <c r="L167" s="53"/>
    </row>
    <row r="168" ht="60" customHeight="1" spans="1:12">
      <c r="A168" s="38" t="s">
        <v>61</v>
      </c>
      <c r="B168" s="39" t="s">
        <v>538</v>
      </c>
      <c r="C168" s="40" t="s">
        <v>539</v>
      </c>
      <c r="D168" s="40" t="s">
        <v>540</v>
      </c>
      <c r="E168" s="36" t="s">
        <v>168</v>
      </c>
      <c r="F168" s="37"/>
      <c r="G168" s="42">
        <v>9.0493</v>
      </c>
      <c r="H168" s="41">
        <f t="shared" si="4"/>
        <v>9.05</v>
      </c>
      <c r="I168" s="56">
        <f t="shared" si="5"/>
        <v>0</v>
      </c>
      <c r="J168" s="54">
        <f>ROUND(H168*报价汇总表4!$C$8,2)</f>
        <v>0</v>
      </c>
      <c r="K168" s="56"/>
      <c r="L168" s="53" t="s">
        <v>400</v>
      </c>
    </row>
    <row r="169" ht="60" customHeight="1" spans="1:12">
      <c r="A169" s="38" t="s">
        <v>66</v>
      </c>
      <c r="B169" s="39" t="s">
        <v>541</v>
      </c>
      <c r="C169" s="40" t="s">
        <v>542</v>
      </c>
      <c r="D169" s="40" t="s">
        <v>540</v>
      </c>
      <c r="E169" s="36" t="s">
        <v>168</v>
      </c>
      <c r="F169" s="37">
        <v>9000</v>
      </c>
      <c r="G169" s="42">
        <v>10.994988031</v>
      </c>
      <c r="H169" s="41">
        <f t="shared" si="4"/>
        <v>10.99</v>
      </c>
      <c r="I169" s="56">
        <f t="shared" si="5"/>
        <v>98910</v>
      </c>
      <c r="J169" s="57"/>
      <c r="K169" s="56">
        <f>ROUND(F169*J169,0)</f>
        <v>0</v>
      </c>
      <c r="L169" s="53" t="s">
        <v>400</v>
      </c>
    </row>
    <row r="170" ht="20.1" customHeight="1" spans="1:12">
      <c r="A170" s="38" t="s">
        <v>543</v>
      </c>
      <c r="B170" s="39" t="s">
        <v>544</v>
      </c>
      <c r="C170" s="40" t="s">
        <v>545</v>
      </c>
      <c r="D170" s="40"/>
      <c r="E170" s="36" t="s">
        <v>33</v>
      </c>
      <c r="F170" s="37"/>
      <c r="G170" s="42">
        <v>0</v>
      </c>
      <c r="H170" s="41">
        <f t="shared" si="4"/>
        <v>0</v>
      </c>
      <c r="I170" s="56">
        <f t="shared" si="5"/>
        <v>0</v>
      </c>
      <c r="J170" s="54">
        <f>ROUND(H170*报价汇总表4!$C$8,2)</f>
        <v>0</v>
      </c>
      <c r="K170" s="56"/>
      <c r="L170" s="53"/>
    </row>
    <row r="171" ht="60" customHeight="1" spans="1:12">
      <c r="A171" s="38" t="s">
        <v>45</v>
      </c>
      <c r="B171" s="39" t="s">
        <v>546</v>
      </c>
      <c r="C171" s="40" t="s">
        <v>547</v>
      </c>
      <c r="D171" s="40" t="s">
        <v>548</v>
      </c>
      <c r="E171" s="36" t="s">
        <v>41</v>
      </c>
      <c r="F171" s="37">
        <v>1000</v>
      </c>
      <c r="G171" s="42">
        <v>8.12</v>
      </c>
      <c r="H171" s="41">
        <f t="shared" si="4"/>
        <v>8.12</v>
      </c>
      <c r="I171" s="56">
        <f t="shared" si="5"/>
        <v>8120</v>
      </c>
      <c r="J171" s="57"/>
      <c r="K171" s="56">
        <f>ROUND(F171*J171,0)</f>
        <v>0</v>
      </c>
      <c r="L171" s="53"/>
    </row>
    <row r="172" ht="60" customHeight="1" spans="1:12">
      <c r="A172" s="38" t="s">
        <v>49</v>
      </c>
      <c r="B172" s="39" t="s">
        <v>549</v>
      </c>
      <c r="C172" s="40" t="s">
        <v>550</v>
      </c>
      <c r="D172" s="40" t="s">
        <v>551</v>
      </c>
      <c r="E172" s="36" t="s">
        <v>41</v>
      </c>
      <c r="F172" s="37"/>
      <c r="G172" s="42">
        <v>13.32</v>
      </c>
      <c r="H172" s="41">
        <f t="shared" si="4"/>
        <v>13.32</v>
      </c>
      <c r="I172" s="56">
        <f t="shared" si="5"/>
        <v>0</v>
      </c>
      <c r="J172" s="54">
        <f>ROUND(H172*报价汇总表4!$C$8,2)</f>
        <v>0</v>
      </c>
      <c r="K172" s="56"/>
      <c r="L172" s="53"/>
    </row>
    <row r="173" ht="69.95" customHeight="1" spans="1:12">
      <c r="A173" s="38" t="s">
        <v>190</v>
      </c>
      <c r="B173" s="39" t="s">
        <v>552</v>
      </c>
      <c r="C173" s="40" t="s">
        <v>553</v>
      </c>
      <c r="D173" s="40" t="s">
        <v>554</v>
      </c>
      <c r="E173" s="36" t="s">
        <v>41</v>
      </c>
      <c r="F173" s="37">
        <v>2500</v>
      </c>
      <c r="G173" s="42">
        <v>11.27</v>
      </c>
      <c r="H173" s="41">
        <f t="shared" si="4"/>
        <v>11.27</v>
      </c>
      <c r="I173" s="56">
        <f t="shared" si="5"/>
        <v>28175</v>
      </c>
      <c r="J173" s="57"/>
      <c r="K173" s="56">
        <f>ROUND(F173*J173,0)</f>
        <v>0</v>
      </c>
      <c r="L173" s="53"/>
    </row>
    <row r="174" ht="69.95" customHeight="1" spans="1:12">
      <c r="A174" s="38" t="s">
        <v>285</v>
      </c>
      <c r="B174" s="39" t="s">
        <v>555</v>
      </c>
      <c r="C174" s="40" t="s">
        <v>556</v>
      </c>
      <c r="D174" s="40" t="s">
        <v>557</v>
      </c>
      <c r="E174" s="36" t="s">
        <v>41</v>
      </c>
      <c r="F174" s="37"/>
      <c r="G174" s="42">
        <v>25.87</v>
      </c>
      <c r="H174" s="41">
        <f t="shared" si="4"/>
        <v>25.87</v>
      </c>
      <c r="I174" s="56">
        <f t="shared" si="5"/>
        <v>0</v>
      </c>
      <c r="J174" s="54">
        <f>ROUND(H174*报价汇总表4!$C$8,2)</f>
        <v>0</v>
      </c>
      <c r="K174" s="56"/>
      <c r="L174" s="53"/>
    </row>
    <row r="175" ht="69.95" customHeight="1" spans="1:12">
      <c r="A175" s="38" t="s">
        <v>289</v>
      </c>
      <c r="B175" s="39" t="s">
        <v>558</v>
      </c>
      <c r="C175" s="40" t="s">
        <v>559</v>
      </c>
      <c r="D175" s="40" t="s">
        <v>560</v>
      </c>
      <c r="E175" s="36" t="s">
        <v>41</v>
      </c>
      <c r="F175" s="37"/>
      <c r="G175" s="42">
        <v>45.93</v>
      </c>
      <c r="H175" s="41">
        <f t="shared" si="4"/>
        <v>45.93</v>
      </c>
      <c r="I175" s="56">
        <f t="shared" si="5"/>
        <v>0</v>
      </c>
      <c r="J175" s="54">
        <f>ROUND(H175*报价汇总表4!$C$8,2)</f>
        <v>0</v>
      </c>
      <c r="K175" s="56"/>
      <c r="L175" s="53"/>
    </row>
    <row r="176" ht="30" customHeight="1" spans="1:12">
      <c r="A176" s="38" t="s">
        <v>406</v>
      </c>
      <c r="B176" s="39" t="s">
        <v>561</v>
      </c>
      <c r="C176" s="40" t="s">
        <v>562</v>
      </c>
      <c r="D176" s="40"/>
      <c r="E176" s="36" t="s">
        <v>33</v>
      </c>
      <c r="F176" s="37"/>
      <c r="G176" s="42">
        <v>0</v>
      </c>
      <c r="H176" s="41">
        <f t="shared" si="4"/>
        <v>0</v>
      </c>
      <c r="I176" s="56">
        <f t="shared" si="5"/>
        <v>0</v>
      </c>
      <c r="J176" s="54">
        <f>ROUND(H176*报价汇总表4!$C$8,2)</f>
        <v>0</v>
      </c>
      <c r="K176" s="56"/>
      <c r="L176" s="53"/>
    </row>
    <row r="177" ht="69.95" customHeight="1" spans="1:12">
      <c r="A177" s="38" t="s">
        <v>61</v>
      </c>
      <c r="B177" s="39" t="s">
        <v>563</v>
      </c>
      <c r="C177" s="40" t="s">
        <v>564</v>
      </c>
      <c r="D177" s="40" t="s">
        <v>560</v>
      </c>
      <c r="E177" s="36" t="s">
        <v>41</v>
      </c>
      <c r="F177" s="37">
        <v>1600</v>
      </c>
      <c r="G177" s="42">
        <v>51.67</v>
      </c>
      <c r="H177" s="41">
        <f t="shared" si="4"/>
        <v>51.67</v>
      </c>
      <c r="I177" s="56">
        <f t="shared" si="5"/>
        <v>82672</v>
      </c>
      <c r="J177" s="57"/>
      <c r="K177" s="56">
        <f>ROUND(F177*J177,0)</f>
        <v>0</v>
      </c>
      <c r="L177" s="53"/>
    </row>
    <row r="178" ht="69.95" customHeight="1" spans="1:12">
      <c r="A178" s="38" t="s">
        <v>66</v>
      </c>
      <c r="B178" s="39" t="s">
        <v>565</v>
      </c>
      <c r="C178" s="40" t="s">
        <v>566</v>
      </c>
      <c r="D178" s="40" t="s">
        <v>560</v>
      </c>
      <c r="E178" s="36" t="s">
        <v>41</v>
      </c>
      <c r="F178" s="37"/>
      <c r="G178" s="42">
        <v>56.04</v>
      </c>
      <c r="H178" s="41">
        <f t="shared" si="4"/>
        <v>56.04</v>
      </c>
      <c r="I178" s="56">
        <f t="shared" si="5"/>
        <v>0</v>
      </c>
      <c r="J178" s="54">
        <f>ROUND(H178*报价汇总表4!$C$8,2)</f>
        <v>0</v>
      </c>
      <c r="K178" s="56"/>
      <c r="L178" s="53"/>
    </row>
    <row r="179" ht="69.95" customHeight="1" spans="1:12">
      <c r="A179" s="38" t="s">
        <v>372</v>
      </c>
      <c r="B179" s="39" t="s">
        <v>567</v>
      </c>
      <c r="C179" s="40" t="s">
        <v>568</v>
      </c>
      <c r="D179" s="40" t="s">
        <v>560</v>
      </c>
      <c r="E179" s="36" t="s">
        <v>41</v>
      </c>
      <c r="F179" s="37"/>
      <c r="G179" s="42">
        <v>61.87</v>
      </c>
      <c r="H179" s="41">
        <f t="shared" si="4"/>
        <v>61.87</v>
      </c>
      <c r="I179" s="56">
        <f t="shared" si="5"/>
        <v>0</v>
      </c>
      <c r="J179" s="54">
        <f>ROUND(H179*报价汇总表4!$C$8,2)</f>
        <v>0</v>
      </c>
      <c r="K179" s="56"/>
      <c r="L179" s="53"/>
    </row>
    <row r="180" ht="80.1" customHeight="1" spans="1:12">
      <c r="A180" s="38" t="s">
        <v>411</v>
      </c>
      <c r="B180" s="39" t="s">
        <v>569</v>
      </c>
      <c r="C180" s="40" t="s">
        <v>570</v>
      </c>
      <c r="D180" s="40" t="s">
        <v>571</v>
      </c>
      <c r="E180" s="36" t="s">
        <v>41</v>
      </c>
      <c r="F180" s="37"/>
      <c r="G180" s="42">
        <v>39.81</v>
      </c>
      <c r="H180" s="41">
        <f t="shared" si="4"/>
        <v>39.81</v>
      </c>
      <c r="I180" s="56">
        <f t="shared" si="5"/>
        <v>0</v>
      </c>
      <c r="J180" s="54">
        <f>ROUND(H180*报价汇总表4!$C$8,2)</f>
        <v>0</v>
      </c>
      <c r="K180" s="56"/>
      <c r="L180" s="53"/>
    </row>
    <row r="181" ht="50.1" customHeight="1" spans="1:12">
      <c r="A181" s="38" t="s">
        <v>415</v>
      </c>
      <c r="B181" s="39" t="s">
        <v>572</v>
      </c>
      <c r="C181" s="40" t="s">
        <v>573</v>
      </c>
      <c r="D181" s="40" t="s">
        <v>574</v>
      </c>
      <c r="E181" s="36" t="s">
        <v>41</v>
      </c>
      <c r="F181" s="37"/>
      <c r="G181" s="42">
        <v>38.7</v>
      </c>
      <c r="H181" s="41">
        <f t="shared" si="4"/>
        <v>38.7</v>
      </c>
      <c r="I181" s="56">
        <f t="shared" si="5"/>
        <v>0</v>
      </c>
      <c r="J181" s="54">
        <f>ROUND(H181*报价汇总表4!$C$8,2)</f>
        <v>0</v>
      </c>
      <c r="K181" s="56"/>
      <c r="L181" s="53"/>
    </row>
    <row r="182" ht="30" customHeight="1" spans="1:12">
      <c r="A182" s="38" t="s">
        <v>419</v>
      </c>
      <c r="B182" s="39" t="s">
        <v>575</v>
      </c>
      <c r="C182" s="40" t="s">
        <v>576</v>
      </c>
      <c r="D182" s="40" t="s">
        <v>577</v>
      </c>
      <c r="E182" s="36" t="s">
        <v>41</v>
      </c>
      <c r="F182" s="37"/>
      <c r="G182" s="42">
        <v>14.55</v>
      </c>
      <c r="H182" s="41">
        <f t="shared" si="4"/>
        <v>14.55</v>
      </c>
      <c r="I182" s="56">
        <f t="shared" si="5"/>
        <v>0</v>
      </c>
      <c r="J182" s="54">
        <f>ROUND(H182*报价汇总表4!$C$8,2)</f>
        <v>0</v>
      </c>
      <c r="K182" s="56"/>
      <c r="L182" s="53"/>
    </row>
    <row r="183" ht="30" customHeight="1" spans="1:12">
      <c r="A183" s="38" t="s">
        <v>578</v>
      </c>
      <c r="B183" s="39" t="s">
        <v>579</v>
      </c>
      <c r="C183" s="40" t="s">
        <v>580</v>
      </c>
      <c r="D183" s="40"/>
      <c r="E183" s="36" t="s">
        <v>33</v>
      </c>
      <c r="F183" s="37"/>
      <c r="G183" s="42">
        <v>0</v>
      </c>
      <c r="H183" s="41">
        <f t="shared" si="4"/>
        <v>0</v>
      </c>
      <c r="I183" s="56">
        <f t="shared" si="5"/>
        <v>0</v>
      </c>
      <c r="J183" s="54">
        <f>ROUND(H183*报价汇总表4!$C$8,2)</f>
        <v>0</v>
      </c>
      <c r="K183" s="56"/>
      <c r="L183" s="53"/>
    </row>
    <row r="184" ht="20.1" customHeight="1" spans="1:12">
      <c r="A184" s="38" t="s">
        <v>45</v>
      </c>
      <c r="B184" s="39" t="s">
        <v>581</v>
      </c>
      <c r="C184" s="40" t="s">
        <v>582</v>
      </c>
      <c r="D184" s="40"/>
      <c r="E184" s="36" t="s">
        <v>33</v>
      </c>
      <c r="F184" s="37"/>
      <c r="G184" s="42">
        <v>0</v>
      </c>
      <c r="H184" s="41">
        <f t="shared" si="4"/>
        <v>0</v>
      </c>
      <c r="I184" s="56">
        <f t="shared" si="5"/>
        <v>0</v>
      </c>
      <c r="J184" s="54">
        <f>ROUND(H184*报价汇总表4!$C$8,2)</f>
        <v>0</v>
      </c>
      <c r="K184" s="56"/>
      <c r="L184" s="53"/>
    </row>
    <row r="185" ht="69.95" customHeight="1" spans="1:12">
      <c r="A185" s="38" t="s">
        <v>61</v>
      </c>
      <c r="B185" s="39" t="s">
        <v>583</v>
      </c>
      <c r="C185" s="40" t="s">
        <v>584</v>
      </c>
      <c r="D185" s="40" t="s">
        <v>585</v>
      </c>
      <c r="E185" s="36" t="s">
        <v>57</v>
      </c>
      <c r="F185" s="37"/>
      <c r="G185" s="42">
        <v>305</v>
      </c>
      <c r="H185" s="41">
        <f t="shared" si="4"/>
        <v>305</v>
      </c>
      <c r="I185" s="56">
        <f t="shared" si="5"/>
        <v>0</v>
      </c>
      <c r="J185" s="54">
        <f>ROUND(H185*报价汇总表4!$C$8,2)</f>
        <v>0</v>
      </c>
      <c r="K185" s="56"/>
      <c r="L185" s="53"/>
    </row>
    <row r="186" ht="69.95" customHeight="1" spans="1:12">
      <c r="A186" s="38" t="s">
        <v>66</v>
      </c>
      <c r="B186" s="39" t="s">
        <v>586</v>
      </c>
      <c r="C186" s="40" t="s">
        <v>587</v>
      </c>
      <c r="D186" s="40" t="s">
        <v>585</v>
      </c>
      <c r="E186" s="36" t="s">
        <v>57</v>
      </c>
      <c r="F186" s="37"/>
      <c r="G186" s="42">
        <v>340</v>
      </c>
      <c r="H186" s="41">
        <f t="shared" si="4"/>
        <v>340</v>
      </c>
      <c r="I186" s="56">
        <f t="shared" si="5"/>
        <v>0</v>
      </c>
      <c r="J186" s="54">
        <f>ROUND(H186*报价汇总表4!$C$8,2)</f>
        <v>0</v>
      </c>
      <c r="K186" s="56"/>
      <c r="L186" s="53"/>
    </row>
    <row r="187" ht="20.1" customHeight="1" spans="1:12">
      <c r="A187" s="38" t="s">
        <v>49</v>
      </c>
      <c r="B187" s="39" t="s">
        <v>588</v>
      </c>
      <c r="C187" s="40" t="s">
        <v>589</v>
      </c>
      <c r="D187" s="40"/>
      <c r="E187" s="36" t="s">
        <v>33</v>
      </c>
      <c r="F187" s="37"/>
      <c r="G187" s="42">
        <v>0</v>
      </c>
      <c r="H187" s="41">
        <f t="shared" si="4"/>
        <v>0</v>
      </c>
      <c r="I187" s="56">
        <f t="shared" si="5"/>
        <v>0</v>
      </c>
      <c r="J187" s="54">
        <f>ROUND(H187*报价汇总表4!$C$8,2)</f>
        <v>0</v>
      </c>
      <c r="K187" s="56"/>
      <c r="L187" s="53"/>
    </row>
    <row r="188" ht="69.95" customHeight="1" spans="1:12">
      <c r="A188" s="38" t="s">
        <v>61</v>
      </c>
      <c r="B188" s="39" t="s">
        <v>590</v>
      </c>
      <c r="C188" s="40" t="s">
        <v>591</v>
      </c>
      <c r="D188" s="40" t="s">
        <v>585</v>
      </c>
      <c r="E188" s="36" t="s">
        <v>57</v>
      </c>
      <c r="F188" s="37"/>
      <c r="G188" s="42">
        <v>320</v>
      </c>
      <c r="H188" s="41">
        <f t="shared" si="4"/>
        <v>320</v>
      </c>
      <c r="I188" s="56">
        <f t="shared" si="5"/>
        <v>0</v>
      </c>
      <c r="J188" s="54">
        <f>ROUND(H188*报价汇总表4!$C$8,2)</f>
        <v>0</v>
      </c>
      <c r="K188" s="56"/>
      <c r="L188" s="53"/>
    </row>
    <row r="189" ht="69.95" customHeight="1" spans="1:12">
      <c r="A189" s="38" t="s">
        <v>66</v>
      </c>
      <c r="B189" s="39" t="s">
        <v>592</v>
      </c>
      <c r="C189" s="40" t="s">
        <v>593</v>
      </c>
      <c r="D189" s="40" t="s">
        <v>585</v>
      </c>
      <c r="E189" s="36" t="s">
        <v>57</v>
      </c>
      <c r="F189" s="37"/>
      <c r="G189" s="42">
        <v>370</v>
      </c>
      <c r="H189" s="41">
        <f t="shared" si="4"/>
        <v>370</v>
      </c>
      <c r="I189" s="56">
        <f t="shared" si="5"/>
        <v>0</v>
      </c>
      <c r="J189" s="54">
        <f>ROUND(H189*报价汇总表4!$C$8,2)</f>
        <v>0</v>
      </c>
      <c r="K189" s="56"/>
      <c r="L189" s="53"/>
    </row>
    <row r="190" ht="69.95" customHeight="1" spans="1:12">
      <c r="A190" s="38" t="s">
        <v>372</v>
      </c>
      <c r="B190" s="39" t="s">
        <v>594</v>
      </c>
      <c r="C190" s="40" t="s">
        <v>595</v>
      </c>
      <c r="D190" s="40" t="s">
        <v>585</v>
      </c>
      <c r="E190" s="36" t="s">
        <v>57</v>
      </c>
      <c r="F190" s="37"/>
      <c r="G190" s="42">
        <v>345</v>
      </c>
      <c r="H190" s="41">
        <f t="shared" si="4"/>
        <v>345</v>
      </c>
      <c r="I190" s="56">
        <f t="shared" si="5"/>
        <v>0</v>
      </c>
      <c r="J190" s="54">
        <f>ROUND(H190*报价汇总表4!$C$8,2)</f>
        <v>0</v>
      </c>
      <c r="K190" s="56"/>
      <c r="L190" s="53"/>
    </row>
    <row r="191" ht="20.1" customHeight="1" spans="1:12">
      <c r="A191" s="38" t="s">
        <v>596</v>
      </c>
      <c r="B191" s="39" t="s">
        <v>597</v>
      </c>
      <c r="C191" s="40" t="s">
        <v>598</v>
      </c>
      <c r="D191" s="40"/>
      <c r="E191" s="36" t="s">
        <v>33</v>
      </c>
      <c r="F191" s="37"/>
      <c r="G191" s="42">
        <v>0</v>
      </c>
      <c r="H191" s="41">
        <f t="shared" si="4"/>
        <v>0</v>
      </c>
      <c r="I191" s="56">
        <f t="shared" si="5"/>
        <v>0</v>
      </c>
      <c r="J191" s="54">
        <f>ROUND(H191*报价汇总表4!$C$8,2)</f>
        <v>0</v>
      </c>
      <c r="K191" s="56"/>
      <c r="L191" s="53"/>
    </row>
    <row r="192" ht="20.1" customHeight="1" spans="1:12">
      <c r="A192" s="38" t="s">
        <v>45</v>
      </c>
      <c r="B192" s="39" t="s">
        <v>599</v>
      </c>
      <c r="C192" s="40" t="s">
        <v>600</v>
      </c>
      <c r="D192" s="40"/>
      <c r="E192" s="36" t="s">
        <v>33</v>
      </c>
      <c r="F192" s="37"/>
      <c r="G192" s="42">
        <v>0</v>
      </c>
      <c r="H192" s="41">
        <f t="shared" si="4"/>
        <v>0</v>
      </c>
      <c r="I192" s="56">
        <f t="shared" si="5"/>
        <v>0</v>
      </c>
      <c r="J192" s="54">
        <f>ROUND(H192*报价汇总表4!$C$8,2)</f>
        <v>0</v>
      </c>
      <c r="K192" s="56"/>
      <c r="L192" s="53"/>
    </row>
    <row r="193" ht="60" customHeight="1" spans="1:12">
      <c r="A193" s="38" t="s">
        <v>61</v>
      </c>
      <c r="B193" s="39" t="s">
        <v>601</v>
      </c>
      <c r="C193" s="40" t="s">
        <v>602</v>
      </c>
      <c r="D193" s="40" t="s">
        <v>603</v>
      </c>
      <c r="E193" s="36" t="s">
        <v>57</v>
      </c>
      <c r="F193" s="37">
        <v>240</v>
      </c>
      <c r="G193" s="42">
        <v>244.5286977224</v>
      </c>
      <c r="H193" s="41">
        <f t="shared" si="4"/>
        <v>244.53</v>
      </c>
      <c r="I193" s="56">
        <f t="shared" si="5"/>
        <v>58687</v>
      </c>
      <c r="J193" s="57"/>
      <c r="K193" s="56">
        <f>ROUND(F193*J193,0)</f>
        <v>0</v>
      </c>
      <c r="L193" s="53" t="s">
        <v>437</v>
      </c>
    </row>
    <row r="194" ht="60" customHeight="1" spans="1:12">
      <c r="A194" s="38" t="s">
        <v>66</v>
      </c>
      <c r="B194" s="39" t="s">
        <v>604</v>
      </c>
      <c r="C194" s="40" t="s">
        <v>605</v>
      </c>
      <c r="D194" s="40" t="s">
        <v>603</v>
      </c>
      <c r="E194" s="36" t="s">
        <v>57</v>
      </c>
      <c r="F194" s="37"/>
      <c r="G194" s="42">
        <v>244.5279191728</v>
      </c>
      <c r="H194" s="41">
        <f t="shared" si="4"/>
        <v>244.53</v>
      </c>
      <c r="I194" s="56">
        <f t="shared" si="5"/>
        <v>0</v>
      </c>
      <c r="J194" s="54">
        <f>ROUND(H194*报价汇总表4!$C$8,2)</f>
        <v>0</v>
      </c>
      <c r="K194" s="56"/>
      <c r="L194" s="53" t="s">
        <v>146</v>
      </c>
    </row>
    <row r="195" ht="60" customHeight="1" spans="1:12">
      <c r="A195" s="38" t="s">
        <v>372</v>
      </c>
      <c r="B195" s="39" t="s">
        <v>606</v>
      </c>
      <c r="C195" s="40" t="s">
        <v>607</v>
      </c>
      <c r="D195" s="40" t="s">
        <v>603</v>
      </c>
      <c r="E195" s="36" t="s">
        <v>57</v>
      </c>
      <c r="F195" s="37">
        <v>540</v>
      </c>
      <c r="G195" s="42">
        <v>244.529054103</v>
      </c>
      <c r="H195" s="41">
        <f t="shared" si="4"/>
        <v>244.53</v>
      </c>
      <c r="I195" s="56">
        <f t="shared" si="5"/>
        <v>132046</v>
      </c>
      <c r="J195" s="57"/>
      <c r="K195" s="56">
        <f>ROUND(F195*J195,0)</f>
        <v>0</v>
      </c>
      <c r="L195" s="53" t="s">
        <v>608</v>
      </c>
    </row>
    <row r="196" ht="60" customHeight="1" spans="1:12">
      <c r="A196" s="38" t="s">
        <v>376</v>
      </c>
      <c r="B196" s="39" t="s">
        <v>609</v>
      </c>
      <c r="C196" s="40" t="s">
        <v>610</v>
      </c>
      <c r="D196" s="40" t="s">
        <v>603</v>
      </c>
      <c r="E196" s="36" t="s">
        <v>57</v>
      </c>
      <c r="F196" s="37"/>
      <c r="G196" s="42">
        <v>244.5291830464</v>
      </c>
      <c r="H196" s="41">
        <f t="shared" si="4"/>
        <v>244.53</v>
      </c>
      <c r="I196" s="56">
        <f t="shared" si="5"/>
        <v>0</v>
      </c>
      <c r="J196" s="54">
        <f>ROUND(H196*报价汇总表4!$C$8,2)</f>
        <v>0</v>
      </c>
      <c r="K196" s="56"/>
      <c r="L196" s="53" t="s">
        <v>611</v>
      </c>
    </row>
    <row r="197" ht="60" customHeight="1" spans="1:12">
      <c r="A197" s="38" t="s">
        <v>403</v>
      </c>
      <c r="B197" s="39" t="s">
        <v>612</v>
      </c>
      <c r="C197" s="40" t="s">
        <v>613</v>
      </c>
      <c r="D197" s="40" t="s">
        <v>603</v>
      </c>
      <c r="E197" s="36" t="s">
        <v>57</v>
      </c>
      <c r="F197" s="37"/>
      <c r="G197" s="42">
        <v>230.4890827979</v>
      </c>
      <c r="H197" s="41">
        <f t="shared" si="4"/>
        <v>230.49</v>
      </c>
      <c r="I197" s="56">
        <f t="shared" si="5"/>
        <v>0</v>
      </c>
      <c r="J197" s="54">
        <f>ROUND(H197*报价汇总表4!$C$8,2)</f>
        <v>0</v>
      </c>
      <c r="K197" s="56"/>
      <c r="L197" s="53" t="s">
        <v>614</v>
      </c>
    </row>
    <row r="198" ht="60" customHeight="1" spans="1:12">
      <c r="A198" s="38" t="s">
        <v>615</v>
      </c>
      <c r="B198" s="39" t="s">
        <v>616</v>
      </c>
      <c r="C198" s="40" t="s">
        <v>617</v>
      </c>
      <c r="D198" s="40" t="s">
        <v>603</v>
      </c>
      <c r="E198" s="36" t="s">
        <v>57</v>
      </c>
      <c r="F198" s="37"/>
      <c r="G198" s="42">
        <v>230.4903464463</v>
      </c>
      <c r="H198" s="41">
        <f t="shared" si="4"/>
        <v>230.49</v>
      </c>
      <c r="I198" s="56">
        <f t="shared" si="5"/>
        <v>0</v>
      </c>
      <c r="J198" s="54">
        <f>ROUND(H198*报价汇总表4!$C$8,2)</f>
        <v>0</v>
      </c>
      <c r="K198" s="56"/>
      <c r="L198" s="53" t="s">
        <v>437</v>
      </c>
    </row>
    <row r="199" ht="30" customHeight="1" spans="1:12">
      <c r="A199" s="38" t="s">
        <v>618</v>
      </c>
      <c r="B199" s="39" t="s">
        <v>619</v>
      </c>
      <c r="C199" s="40" t="s">
        <v>620</v>
      </c>
      <c r="D199" s="40" t="s">
        <v>621</v>
      </c>
      <c r="E199" s="36" t="s">
        <v>57</v>
      </c>
      <c r="F199" s="37"/>
      <c r="G199" s="42">
        <v>162.6841060167</v>
      </c>
      <c r="H199" s="41">
        <f t="shared" ref="H199:H262" si="6">ROUND(G199,2)</f>
        <v>162.68</v>
      </c>
      <c r="I199" s="56">
        <f t="shared" ref="I199:I262" si="7">ROUND(F199*H199,0)</f>
        <v>0</v>
      </c>
      <c r="J199" s="54">
        <f>ROUND(H199*报价汇总表4!$C$8,2)</f>
        <v>0</v>
      </c>
      <c r="K199" s="56"/>
      <c r="L199" s="53" t="s">
        <v>146</v>
      </c>
    </row>
    <row r="200" ht="30" customHeight="1" spans="1:12">
      <c r="A200" s="38" t="s">
        <v>622</v>
      </c>
      <c r="B200" s="39"/>
      <c r="C200" s="40" t="s">
        <v>623</v>
      </c>
      <c r="D200" s="40"/>
      <c r="E200" s="36" t="s">
        <v>57</v>
      </c>
      <c r="F200" s="37"/>
      <c r="G200" s="42">
        <v>162.3646514269</v>
      </c>
      <c r="H200" s="41">
        <f t="shared" si="6"/>
        <v>162.36</v>
      </c>
      <c r="I200" s="56">
        <f t="shared" si="7"/>
        <v>0</v>
      </c>
      <c r="J200" s="54">
        <f>ROUND(H200*报价汇总表4!$C$8,2)</f>
        <v>0</v>
      </c>
      <c r="K200" s="56"/>
      <c r="L200" s="53" t="s">
        <v>437</v>
      </c>
    </row>
    <row r="201" ht="69.95" customHeight="1" spans="1:12">
      <c r="A201" s="38" t="s">
        <v>49</v>
      </c>
      <c r="B201" s="39" t="s">
        <v>624</v>
      </c>
      <c r="C201" s="40" t="s">
        <v>625</v>
      </c>
      <c r="D201" s="40" t="s">
        <v>626</v>
      </c>
      <c r="E201" s="36" t="s">
        <v>57</v>
      </c>
      <c r="F201" s="37">
        <v>120</v>
      </c>
      <c r="G201" s="42">
        <v>269.3462922964</v>
      </c>
      <c r="H201" s="41">
        <f t="shared" si="6"/>
        <v>269.35</v>
      </c>
      <c r="I201" s="56">
        <f t="shared" si="7"/>
        <v>32322</v>
      </c>
      <c r="J201" s="57"/>
      <c r="K201" s="56">
        <f>ROUND(F201*J201,0)</f>
        <v>0</v>
      </c>
      <c r="L201" s="53" t="s">
        <v>437</v>
      </c>
    </row>
    <row r="202" ht="69.95" customHeight="1" spans="1:12">
      <c r="A202" s="38" t="s">
        <v>627</v>
      </c>
      <c r="B202" s="39" t="s">
        <v>628</v>
      </c>
      <c r="C202" s="40" t="s">
        <v>629</v>
      </c>
      <c r="D202" s="40" t="s">
        <v>626</v>
      </c>
      <c r="E202" s="36" t="s">
        <v>57</v>
      </c>
      <c r="F202" s="37"/>
      <c r="G202" s="42">
        <v>269.3450099788</v>
      </c>
      <c r="H202" s="41">
        <f t="shared" si="6"/>
        <v>269.35</v>
      </c>
      <c r="I202" s="56">
        <f t="shared" si="7"/>
        <v>0</v>
      </c>
      <c r="J202" s="54">
        <f>ROUND(H202*报价汇总表4!$C$8,2)</f>
        <v>0</v>
      </c>
      <c r="K202" s="56"/>
      <c r="L202" s="53" t="s">
        <v>146</v>
      </c>
    </row>
    <row r="203" ht="20.1" customHeight="1" spans="1:12">
      <c r="A203" s="38" t="s">
        <v>630</v>
      </c>
      <c r="B203" s="39" t="s">
        <v>631</v>
      </c>
      <c r="C203" s="40" t="s">
        <v>632</v>
      </c>
      <c r="D203" s="40"/>
      <c r="E203" s="36" t="s">
        <v>33</v>
      </c>
      <c r="F203" s="37"/>
      <c r="G203" s="42">
        <v>0</v>
      </c>
      <c r="H203" s="41">
        <f t="shared" si="6"/>
        <v>0</v>
      </c>
      <c r="I203" s="56">
        <f t="shared" si="7"/>
        <v>0</v>
      </c>
      <c r="J203" s="54">
        <f>ROUND(H203*报价汇总表4!$C$8,2)</f>
        <v>0</v>
      </c>
      <c r="K203" s="56"/>
      <c r="L203" s="53"/>
    </row>
    <row r="204" ht="30" customHeight="1" spans="1:12">
      <c r="A204" s="38" t="s">
        <v>45</v>
      </c>
      <c r="B204" s="39" t="s">
        <v>633</v>
      </c>
      <c r="C204" s="40" t="s">
        <v>634</v>
      </c>
      <c r="D204" s="40"/>
      <c r="E204" s="36" t="s">
        <v>33</v>
      </c>
      <c r="F204" s="37"/>
      <c r="G204" s="42">
        <v>0</v>
      </c>
      <c r="H204" s="41">
        <f t="shared" si="6"/>
        <v>0</v>
      </c>
      <c r="I204" s="56">
        <f t="shared" si="7"/>
        <v>0</v>
      </c>
      <c r="J204" s="54">
        <f>ROUND(H204*报价汇总表4!$C$8,2)</f>
        <v>0</v>
      </c>
      <c r="K204" s="56"/>
      <c r="L204" s="53"/>
    </row>
    <row r="205" ht="90" customHeight="1" spans="1:12">
      <c r="A205" s="38" t="s">
        <v>61</v>
      </c>
      <c r="B205" s="39" t="s">
        <v>635</v>
      </c>
      <c r="C205" s="40" t="s">
        <v>636</v>
      </c>
      <c r="D205" s="40" t="s">
        <v>637</v>
      </c>
      <c r="E205" s="36" t="s">
        <v>57</v>
      </c>
      <c r="F205" s="37"/>
      <c r="G205" s="42">
        <v>287.16</v>
      </c>
      <c r="H205" s="41">
        <f t="shared" si="6"/>
        <v>287.16</v>
      </c>
      <c r="I205" s="56">
        <f t="shared" si="7"/>
        <v>0</v>
      </c>
      <c r="J205" s="54">
        <f>ROUND(H205*报价汇总表4!$C$8,2)</f>
        <v>0</v>
      </c>
      <c r="K205" s="56"/>
      <c r="L205" s="53"/>
    </row>
    <row r="206" ht="90" customHeight="1" spans="1:12">
      <c r="A206" s="38" t="s">
        <v>66</v>
      </c>
      <c r="B206" s="39" t="s">
        <v>638</v>
      </c>
      <c r="C206" s="40" t="s">
        <v>639</v>
      </c>
      <c r="D206" s="40" t="s">
        <v>637</v>
      </c>
      <c r="E206" s="36" t="s">
        <v>57</v>
      </c>
      <c r="F206" s="37"/>
      <c r="G206" s="42">
        <v>292.57</v>
      </c>
      <c r="H206" s="41">
        <f t="shared" si="6"/>
        <v>292.57</v>
      </c>
      <c r="I206" s="56">
        <f t="shared" si="7"/>
        <v>0</v>
      </c>
      <c r="J206" s="54">
        <f>ROUND(H206*报价汇总表4!$C$8,2)</f>
        <v>0</v>
      </c>
      <c r="K206" s="56"/>
      <c r="L206" s="53"/>
    </row>
    <row r="207" ht="20.1" customHeight="1" spans="1:12">
      <c r="A207" s="38" t="s">
        <v>49</v>
      </c>
      <c r="B207" s="39" t="s">
        <v>640</v>
      </c>
      <c r="C207" s="40" t="s">
        <v>641</v>
      </c>
      <c r="D207" s="40"/>
      <c r="E207" s="36" t="s">
        <v>33</v>
      </c>
      <c r="F207" s="37"/>
      <c r="G207" s="42">
        <v>0</v>
      </c>
      <c r="H207" s="41">
        <f t="shared" si="6"/>
        <v>0</v>
      </c>
      <c r="I207" s="56">
        <f t="shared" si="7"/>
        <v>0</v>
      </c>
      <c r="J207" s="54">
        <f>ROUND(H207*报价汇总表4!$C$8,2)</f>
        <v>0</v>
      </c>
      <c r="K207" s="56"/>
      <c r="L207" s="53"/>
    </row>
    <row r="208" ht="80.1" customHeight="1" spans="1:12">
      <c r="A208" s="38" t="s">
        <v>61</v>
      </c>
      <c r="B208" s="39" t="s">
        <v>642</v>
      </c>
      <c r="C208" s="40" t="s">
        <v>643</v>
      </c>
      <c r="D208" s="40" t="s">
        <v>644</v>
      </c>
      <c r="E208" s="36" t="s">
        <v>57</v>
      </c>
      <c r="F208" s="37"/>
      <c r="G208" s="42">
        <v>231.629397166</v>
      </c>
      <c r="H208" s="41">
        <f t="shared" si="6"/>
        <v>231.63</v>
      </c>
      <c r="I208" s="56">
        <f t="shared" si="7"/>
        <v>0</v>
      </c>
      <c r="J208" s="54">
        <f>ROUND(H208*报价汇总表4!$C$8,2)</f>
        <v>0</v>
      </c>
      <c r="K208" s="56"/>
      <c r="L208" s="53" t="s">
        <v>614</v>
      </c>
    </row>
    <row r="209" ht="80.1" customHeight="1" spans="1:12">
      <c r="A209" s="38" t="s">
        <v>66</v>
      </c>
      <c r="B209" s="39" t="s">
        <v>645</v>
      </c>
      <c r="C209" s="40" t="s">
        <v>646</v>
      </c>
      <c r="D209" s="40" t="s">
        <v>644</v>
      </c>
      <c r="E209" s="36" t="s">
        <v>57</v>
      </c>
      <c r="F209" s="37"/>
      <c r="G209" s="42">
        <v>171.1352522392</v>
      </c>
      <c r="H209" s="41">
        <f t="shared" si="6"/>
        <v>171.14</v>
      </c>
      <c r="I209" s="56">
        <f t="shared" si="7"/>
        <v>0</v>
      </c>
      <c r="J209" s="54">
        <f>ROUND(H209*报价汇总表4!$C$8,2)</f>
        <v>0</v>
      </c>
      <c r="K209" s="56"/>
      <c r="L209" s="53" t="s">
        <v>437</v>
      </c>
    </row>
    <row r="210" ht="80.1" customHeight="1" spans="1:12">
      <c r="A210" s="38" t="s">
        <v>647</v>
      </c>
      <c r="B210" s="39" t="s">
        <v>648</v>
      </c>
      <c r="C210" s="40" t="s">
        <v>649</v>
      </c>
      <c r="D210" s="40" t="s">
        <v>644</v>
      </c>
      <c r="E210" s="36" t="s">
        <v>57</v>
      </c>
      <c r="F210" s="37"/>
      <c r="G210" s="42">
        <v>230.4903547122</v>
      </c>
      <c r="H210" s="41">
        <f t="shared" si="6"/>
        <v>230.49</v>
      </c>
      <c r="I210" s="56">
        <f t="shared" si="7"/>
        <v>0</v>
      </c>
      <c r="J210" s="54">
        <f>ROUND(H210*报价汇总表4!$C$8,2)</f>
        <v>0</v>
      </c>
      <c r="K210" s="56"/>
      <c r="L210" s="53" t="s">
        <v>650</v>
      </c>
    </row>
    <row r="211" ht="99.95" customHeight="1" spans="1:12">
      <c r="A211" s="38" t="s">
        <v>190</v>
      </c>
      <c r="B211" s="39" t="s">
        <v>651</v>
      </c>
      <c r="C211" s="40" t="s">
        <v>652</v>
      </c>
      <c r="D211" s="40" t="s">
        <v>653</v>
      </c>
      <c r="E211" s="36" t="s">
        <v>57</v>
      </c>
      <c r="F211" s="37"/>
      <c r="G211" s="42">
        <v>172.6</v>
      </c>
      <c r="H211" s="41">
        <f t="shared" si="6"/>
        <v>172.6</v>
      </c>
      <c r="I211" s="56">
        <f t="shared" si="7"/>
        <v>0</v>
      </c>
      <c r="J211" s="54">
        <f>ROUND(H211*报价汇总表4!$C$8,2)</f>
        <v>0</v>
      </c>
      <c r="K211" s="56"/>
      <c r="L211" s="53"/>
    </row>
    <row r="212" ht="30" customHeight="1" spans="1:12">
      <c r="A212" s="38" t="s">
        <v>285</v>
      </c>
      <c r="B212" s="39" t="s">
        <v>654</v>
      </c>
      <c r="C212" s="40" t="s">
        <v>655</v>
      </c>
      <c r="D212" s="40" t="s">
        <v>656</v>
      </c>
      <c r="E212" s="36" t="s">
        <v>57</v>
      </c>
      <c r="F212" s="37"/>
      <c r="G212" s="42">
        <v>74</v>
      </c>
      <c r="H212" s="41">
        <f t="shared" si="6"/>
        <v>74</v>
      </c>
      <c r="I212" s="56">
        <f t="shared" si="7"/>
        <v>0</v>
      </c>
      <c r="J212" s="54">
        <f>ROUND(H212*报价汇总表4!$C$8,2)</f>
        <v>0</v>
      </c>
      <c r="K212" s="56"/>
      <c r="L212" s="53"/>
    </row>
    <row r="213" ht="60" customHeight="1" spans="1:12">
      <c r="A213" s="38" t="s">
        <v>657</v>
      </c>
      <c r="B213" s="39" t="s">
        <v>658</v>
      </c>
      <c r="C213" s="40" t="s">
        <v>659</v>
      </c>
      <c r="D213" s="40" t="s">
        <v>660</v>
      </c>
      <c r="E213" s="36" t="s">
        <v>41</v>
      </c>
      <c r="F213" s="37"/>
      <c r="G213" s="42">
        <v>6.637478232</v>
      </c>
      <c r="H213" s="41">
        <f t="shared" si="6"/>
        <v>6.64</v>
      </c>
      <c r="I213" s="56">
        <f t="shared" si="7"/>
        <v>0</v>
      </c>
      <c r="J213" s="54">
        <f>ROUND(H213*报价汇总表4!$C$8,2)</f>
        <v>0</v>
      </c>
      <c r="K213" s="56"/>
      <c r="L213" s="53" t="s">
        <v>97</v>
      </c>
    </row>
    <row r="214" ht="60" customHeight="1" spans="1:12">
      <c r="A214" s="38" t="s">
        <v>661</v>
      </c>
      <c r="B214" s="39" t="s">
        <v>662</v>
      </c>
      <c r="C214" s="40" t="s">
        <v>663</v>
      </c>
      <c r="D214" s="40" t="s">
        <v>664</v>
      </c>
      <c r="E214" s="36" t="s">
        <v>41</v>
      </c>
      <c r="F214" s="37"/>
      <c r="G214" s="42">
        <v>8.2</v>
      </c>
      <c r="H214" s="41">
        <f t="shared" si="6"/>
        <v>8.2</v>
      </c>
      <c r="I214" s="56">
        <f t="shared" si="7"/>
        <v>0</v>
      </c>
      <c r="J214" s="54">
        <f>ROUND(H214*报价汇总表4!$C$8,2)</f>
        <v>0</v>
      </c>
      <c r="K214" s="56"/>
      <c r="L214" s="53"/>
    </row>
    <row r="215" s="5" customFormat="1" ht="60" customHeight="1" spans="1:12">
      <c r="A215" s="38" t="s">
        <v>665</v>
      </c>
      <c r="B215" s="39" t="s">
        <v>666</v>
      </c>
      <c r="C215" s="40" t="s">
        <v>667</v>
      </c>
      <c r="D215" s="40" t="s">
        <v>668</v>
      </c>
      <c r="E215" s="36" t="s">
        <v>41</v>
      </c>
      <c r="F215" s="37"/>
      <c r="G215" s="42">
        <v>10.15</v>
      </c>
      <c r="H215" s="41">
        <f t="shared" si="6"/>
        <v>10.15</v>
      </c>
      <c r="I215" s="56">
        <f t="shared" si="7"/>
        <v>0</v>
      </c>
      <c r="J215" s="54">
        <f>ROUND(H215*报价汇总表4!$C$8,2)</f>
        <v>0</v>
      </c>
      <c r="K215" s="56"/>
      <c r="L215" s="58"/>
    </row>
    <row r="216" s="5" customFormat="1" ht="30" customHeight="1" spans="1:12">
      <c r="A216" s="38" t="s">
        <v>669</v>
      </c>
      <c r="B216" s="39" t="s">
        <v>670</v>
      </c>
      <c r="C216" s="40" t="s">
        <v>671</v>
      </c>
      <c r="D216" s="40" t="s">
        <v>672</v>
      </c>
      <c r="E216" s="33" t="s">
        <v>57</v>
      </c>
      <c r="F216" s="34"/>
      <c r="G216" s="42">
        <v>85.98</v>
      </c>
      <c r="H216" s="41">
        <f t="shared" si="6"/>
        <v>85.98</v>
      </c>
      <c r="I216" s="56">
        <f t="shared" si="7"/>
        <v>0</v>
      </c>
      <c r="J216" s="54">
        <f>ROUND(H216*报价汇总表4!$C$8,2)</f>
        <v>0</v>
      </c>
      <c r="K216" s="56"/>
      <c r="L216" s="58"/>
    </row>
    <row r="217" s="5" customFormat="1" ht="20.1" customHeight="1" spans="1:12">
      <c r="A217" s="38" t="s">
        <v>673</v>
      </c>
      <c r="B217" s="39" t="s">
        <v>674</v>
      </c>
      <c r="C217" s="40" t="s">
        <v>675</v>
      </c>
      <c r="D217" s="40"/>
      <c r="E217" s="33" t="s">
        <v>33</v>
      </c>
      <c r="F217" s="34"/>
      <c r="G217" s="42">
        <v>0</v>
      </c>
      <c r="H217" s="41">
        <f t="shared" si="6"/>
        <v>0</v>
      </c>
      <c r="I217" s="56">
        <f t="shared" si="7"/>
        <v>0</v>
      </c>
      <c r="J217" s="54">
        <f>ROUND(H217*报价汇总表4!$C$8,2)</f>
        <v>0</v>
      </c>
      <c r="K217" s="56"/>
      <c r="L217" s="58"/>
    </row>
    <row r="218" s="5" customFormat="1" ht="20.1" customHeight="1" spans="1:12">
      <c r="A218" s="38" t="s">
        <v>676</v>
      </c>
      <c r="B218" s="39" t="s">
        <v>677</v>
      </c>
      <c r="C218" s="40" t="s">
        <v>678</v>
      </c>
      <c r="D218" s="40"/>
      <c r="E218" s="33" t="s">
        <v>33</v>
      </c>
      <c r="F218" s="34"/>
      <c r="G218" s="42">
        <v>0</v>
      </c>
      <c r="H218" s="41">
        <f t="shared" si="6"/>
        <v>0</v>
      </c>
      <c r="I218" s="56">
        <f t="shared" si="7"/>
        <v>0</v>
      </c>
      <c r="J218" s="54">
        <f>ROUND(H218*报价汇总表4!$C$8,2)</f>
        <v>0</v>
      </c>
      <c r="K218" s="56"/>
      <c r="L218" s="58"/>
    </row>
    <row r="219" s="5" customFormat="1" ht="30" customHeight="1" spans="1:12">
      <c r="A219" s="38" t="s">
        <v>45</v>
      </c>
      <c r="B219" s="39" t="s">
        <v>679</v>
      </c>
      <c r="C219" s="40" t="s">
        <v>680</v>
      </c>
      <c r="D219" s="40"/>
      <c r="E219" s="33" t="s">
        <v>33</v>
      </c>
      <c r="F219" s="34"/>
      <c r="G219" s="42">
        <v>0</v>
      </c>
      <c r="H219" s="41">
        <f t="shared" si="6"/>
        <v>0</v>
      </c>
      <c r="I219" s="56">
        <f t="shared" si="7"/>
        <v>0</v>
      </c>
      <c r="J219" s="54">
        <f>ROUND(H219*报价汇总表4!$C$8,2)</f>
        <v>0</v>
      </c>
      <c r="K219" s="56"/>
      <c r="L219" s="58"/>
    </row>
    <row r="220" ht="90" customHeight="1" spans="1:12">
      <c r="A220" s="38" t="s">
        <v>61</v>
      </c>
      <c r="B220" s="39" t="s">
        <v>681</v>
      </c>
      <c r="C220" s="40" t="s">
        <v>682</v>
      </c>
      <c r="D220" s="40" t="s">
        <v>683</v>
      </c>
      <c r="E220" s="33" t="s">
        <v>57</v>
      </c>
      <c r="F220" s="34"/>
      <c r="G220" s="42">
        <v>268.48</v>
      </c>
      <c r="H220" s="41">
        <f t="shared" si="6"/>
        <v>268.48</v>
      </c>
      <c r="I220" s="56">
        <f t="shared" si="7"/>
        <v>0</v>
      </c>
      <c r="J220" s="54">
        <f>ROUND(H220*报价汇总表4!$C$8,2)</f>
        <v>0</v>
      </c>
      <c r="K220" s="56"/>
      <c r="L220" s="53"/>
    </row>
    <row r="221" ht="90" customHeight="1" spans="1:12">
      <c r="A221" s="38" t="s">
        <v>66</v>
      </c>
      <c r="B221" s="39" t="s">
        <v>684</v>
      </c>
      <c r="C221" s="40" t="s">
        <v>685</v>
      </c>
      <c r="D221" s="40" t="s">
        <v>683</v>
      </c>
      <c r="E221" s="36" t="s">
        <v>57</v>
      </c>
      <c r="F221" s="37"/>
      <c r="G221" s="42">
        <v>295</v>
      </c>
      <c r="H221" s="41">
        <f t="shared" si="6"/>
        <v>295</v>
      </c>
      <c r="I221" s="56">
        <f t="shared" si="7"/>
        <v>0</v>
      </c>
      <c r="J221" s="54">
        <f>ROUND(H221*报价汇总表4!$C$8,2)</f>
        <v>0</v>
      </c>
      <c r="K221" s="56"/>
      <c r="L221" s="53"/>
    </row>
    <row r="222" ht="90" customHeight="1" spans="1:12">
      <c r="A222" s="38" t="s">
        <v>372</v>
      </c>
      <c r="B222" s="39" t="s">
        <v>686</v>
      </c>
      <c r="C222" s="40" t="s">
        <v>687</v>
      </c>
      <c r="D222" s="40" t="s">
        <v>683</v>
      </c>
      <c r="E222" s="36" t="s">
        <v>57</v>
      </c>
      <c r="F222" s="37"/>
      <c r="G222" s="42">
        <v>276.04</v>
      </c>
      <c r="H222" s="41">
        <f t="shared" si="6"/>
        <v>276.04</v>
      </c>
      <c r="I222" s="56">
        <f t="shared" si="7"/>
        <v>0</v>
      </c>
      <c r="J222" s="54">
        <f>ROUND(H222*报价汇总表4!$C$8,2)</f>
        <v>0</v>
      </c>
      <c r="K222" s="56"/>
      <c r="L222" s="53"/>
    </row>
    <row r="223" ht="90" customHeight="1" spans="1:12">
      <c r="A223" s="38" t="s">
        <v>49</v>
      </c>
      <c r="B223" s="39" t="s">
        <v>688</v>
      </c>
      <c r="C223" s="40" t="s">
        <v>689</v>
      </c>
      <c r="D223" s="40" t="s">
        <v>683</v>
      </c>
      <c r="E223" s="36" t="s">
        <v>57</v>
      </c>
      <c r="F223" s="37"/>
      <c r="G223" s="42">
        <v>390.22</v>
      </c>
      <c r="H223" s="41">
        <f t="shared" si="6"/>
        <v>390.22</v>
      </c>
      <c r="I223" s="56">
        <f t="shared" si="7"/>
        <v>0</v>
      </c>
      <c r="J223" s="54">
        <f>ROUND(H223*报价汇总表4!$C$8,2)</f>
        <v>0</v>
      </c>
      <c r="K223" s="56"/>
      <c r="L223" s="53"/>
    </row>
    <row r="224" ht="99.95" customHeight="1" spans="1:12">
      <c r="A224" s="38" t="s">
        <v>190</v>
      </c>
      <c r="B224" s="39" t="s">
        <v>690</v>
      </c>
      <c r="C224" s="40" t="s">
        <v>691</v>
      </c>
      <c r="D224" s="40" t="s">
        <v>692</v>
      </c>
      <c r="E224" s="36" t="s">
        <v>57</v>
      </c>
      <c r="F224" s="37"/>
      <c r="G224" s="42">
        <v>630.47</v>
      </c>
      <c r="H224" s="41">
        <f t="shared" si="6"/>
        <v>630.47</v>
      </c>
      <c r="I224" s="56">
        <f t="shared" si="7"/>
        <v>0</v>
      </c>
      <c r="J224" s="54">
        <f>ROUND(H224*报价汇总表4!$C$8,2)</f>
        <v>0</v>
      </c>
      <c r="K224" s="56"/>
      <c r="L224" s="53"/>
    </row>
    <row r="225" ht="90" customHeight="1" spans="1:12">
      <c r="A225" s="38" t="s">
        <v>285</v>
      </c>
      <c r="B225" s="39" t="s">
        <v>693</v>
      </c>
      <c r="C225" s="40" t="s">
        <v>694</v>
      </c>
      <c r="D225" s="40" t="s">
        <v>695</v>
      </c>
      <c r="E225" s="36" t="s">
        <v>57</v>
      </c>
      <c r="F225" s="37"/>
      <c r="G225" s="42">
        <v>169.38</v>
      </c>
      <c r="H225" s="41">
        <f t="shared" si="6"/>
        <v>169.38</v>
      </c>
      <c r="I225" s="56">
        <f t="shared" si="7"/>
        <v>0</v>
      </c>
      <c r="J225" s="54">
        <f>ROUND(H225*报价汇总表4!$C$8,2)</f>
        <v>0</v>
      </c>
      <c r="K225" s="56"/>
      <c r="L225" s="53"/>
    </row>
    <row r="226" ht="20.1" customHeight="1" spans="1:12">
      <c r="A226" s="38" t="s">
        <v>696</v>
      </c>
      <c r="B226" s="39" t="s">
        <v>697</v>
      </c>
      <c r="C226" s="40" t="s">
        <v>698</v>
      </c>
      <c r="D226" s="40"/>
      <c r="E226" s="36" t="s">
        <v>33</v>
      </c>
      <c r="F226" s="37"/>
      <c r="G226" s="42">
        <v>0</v>
      </c>
      <c r="H226" s="41">
        <f t="shared" si="6"/>
        <v>0</v>
      </c>
      <c r="I226" s="56">
        <f t="shared" si="7"/>
        <v>0</v>
      </c>
      <c r="J226" s="54">
        <f>ROUND(H226*报价汇总表4!$C$8,2)</f>
        <v>0</v>
      </c>
      <c r="K226" s="56"/>
      <c r="L226" s="53"/>
    </row>
    <row r="227" ht="99.95" customHeight="1" spans="1:12">
      <c r="A227" s="38" t="s">
        <v>45</v>
      </c>
      <c r="B227" s="39" t="s">
        <v>699</v>
      </c>
      <c r="C227" s="40" t="s">
        <v>700</v>
      </c>
      <c r="D227" s="40" t="s">
        <v>701</v>
      </c>
      <c r="E227" s="36" t="s">
        <v>57</v>
      </c>
      <c r="F227" s="37">
        <v>500</v>
      </c>
      <c r="G227" s="42">
        <v>190.012135509</v>
      </c>
      <c r="H227" s="41">
        <f t="shared" si="6"/>
        <v>190.01</v>
      </c>
      <c r="I227" s="56">
        <f t="shared" si="7"/>
        <v>95005</v>
      </c>
      <c r="J227" s="57"/>
      <c r="K227" s="56">
        <f>ROUND(F227*J227,0)</f>
        <v>0</v>
      </c>
      <c r="L227" s="53" t="s">
        <v>437</v>
      </c>
    </row>
    <row r="228" ht="99.95" customHeight="1" spans="1:12">
      <c r="A228" s="38" t="s">
        <v>49</v>
      </c>
      <c r="B228" s="39" t="s">
        <v>702</v>
      </c>
      <c r="C228" s="40" t="s">
        <v>703</v>
      </c>
      <c r="D228" s="40" t="s">
        <v>701</v>
      </c>
      <c r="E228" s="36" t="s">
        <v>57</v>
      </c>
      <c r="F228" s="37"/>
      <c r="G228" s="42">
        <v>193.2665337987</v>
      </c>
      <c r="H228" s="41">
        <f t="shared" si="6"/>
        <v>193.27</v>
      </c>
      <c r="I228" s="56">
        <f t="shared" si="7"/>
        <v>0</v>
      </c>
      <c r="J228" s="54">
        <f>ROUND(H228*报价汇总表4!$C$8,2)</f>
        <v>0</v>
      </c>
      <c r="K228" s="56"/>
      <c r="L228" s="53" t="s">
        <v>650</v>
      </c>
    </row>
    <row r="229" ht="99.95" customHeight="1" spans="1:12">
      <c r="A229" s="38" t="s">
        <v>190</v>
      </c>
      <c r="B229" s="39" t="s">
        <v>704</v>
      </c>
      <c r="C229" s="40" t="s">
        <v>705</v>
      </c>
      <c r="D229" s="40" t="s">
        <v>701</v>
      </c>
      <c r="E229" s="36" t="s">
        <v>57</v>
      </c>
      <c r="F229" s="37"/>
      <c r="G229" s="42">
        <v>193.266704465</v>
      </c>
      <c r="H229" s="41">
        <f t="shared" si="6"/>
        <v>193.27</v>
      </c>
      <c r="I229" s="56">
        <f t="shared" si="7"/>
        <v>0</v>
      </c>
      <c r="J229" s="54">
        <f>ROUND(H229*报价汇总表4!$C$8,2)</f>
        <v>0</v>
      </c>
      <c r="K229" s="56"/>
      <c r="L229" s="53" t="s">
        <v>706</v>
      </c>
    </row>
    <row r="230" ht="99.95" customHeight="1" spans="1:12">
      <c r="A230" s="38" t="s">
        <v>285</v>
      </c>
      <c r="B230" s="39" t="s">
        <v>707</v>
      </c>
      <c r="C230" s="40" t="s">
        <v>708</v>
      </c>
      <c r="D230" s="40" t="s">
        <v>701</v>
      </c>
      <c r="E230" s="36" t="s">
        <v>57</v>
      </c>
      <c r="F230" s="37"/>
      <c r="G230" s="42">
        <v>193.2668826159</v>
      </c>
      <c r="H230" s="41">
        <f t="shared" si="6"/>
        <v>193.27</v>
      </c>
      <c r="I230" s="56">
        <f t="shared" si="7"/>
        <v>0</v>
      </c>
      <c r="J230" s="54">
        <f>ROUND(H230*报价汇总表4!$C$8,2)</f>
        <v>0</v>
      </c>
      <c r="K230" s="56"/>
      <c r="L230" s="53" t="s">
        <v>709</v>
      </c>
    </row>
    <row r="231" ht="99.95" customHeight="1" spans="1:12">
      <c r="A231" s="38" t="s">
        <v>289</v>
      </c>
      <c r="B231" s="39" t="s">
        <v>710</v>
      </c>
      <c r="C231" s="40" t="s">
        <v>711</v>
      </c>
      <c r="D231" s="40" t="s">
        <v>701</v>
      </c>
      <c r="E231" s="36" t="s">
        <v>57</v>
      </c>
      <c r="F231" s="37">
        <v>600</v>
      </c>
      <c r="G231" s="42">
        <v>190.011442793</v>
      </c>
      <c r="H231" s="41">
        <f t="shared" si="6"/>
        <v>190.01</v>
      </c>
      <c r="I231" s="56">
        <f t="shared" si="7"/>
        <v>114006</v>
      </c>
      <c r="J231" s="57"/>
      <c r="K231" s="56">
        <f>ROUND(F231*J231,0)</f>
        <v>0</v>
      </c>
      <c r="L231" s="53" t="s">
        <v>146</v>
      </c>
    </row>
    <row r="232" ht="60" customHeight="1" spans="1:12">
      <c r="A232" s="38" t="s">
        <v>712</v>
      </c>
      <c r="B232" s="39" t="s">
        <v>713</v>
      </c>
      <c r="C232" s="40" t="s">
        <v>714</v>
      </c>
      <c r="D232" s="40" t="s">
        <v>715</v>
      </c>
      <c r="E232" s="36" t="s">
        <v>57</v>
      </c>
      <c r="F232" s="37"/>
      <c r="G232" s="42">
        <v>37.08291</v>
      </c>
      <c r="H232" s="41">
        <f t="shared" si="6"/>
        <v>37.08</v>
      </c>
      <c r="I232" s="56">
        <f t="shared" si="7"/>
        <v>0</v>
      </c>
      <c r="J232" s="54">
        <f>ROUND(H232*报价汇总表4!$C$8,2)</f>
        <v>0</v>
      </c>
      <c r="K232" s="56"/>
      <c r="L232" s="53" t="s">
        <v>614</v>
      </c>
    </row>
    <row r="233" ht="99.95" customHeight="1" spans="1:12">
      <c r="A233" s="38" t="s">
        <v>716</v>
      </c>
      <c r="B233" s="39" t="s">
        <v>717</v>
      </c>
      <c r="C233" s="40" t="s">
        <v>718</v>
      </c>
      <c r="D233" s="40" t="s">
        <v>701</v>
      </c>
      <c r="E233" s="36" t="s">
        <v>57</v>
      </c>
      <c r="F233" s="37">
        <v>3000</v>
      </c>
      <c r="G233" s="42">
        <v>190.0134074276</v>
      </c>
      <c r="H233" s="41">
        <f t="shared" si="6"/>
        <v>190.01</v>
      </c>
      <c r="I233" s="56">
        <f t="shared" si="7"/>
        <v>570030</v>
      </c>
      <c r="J233" s="57"/>
      <c r="K233" s="56">
        <f>ROUND(F233*J233,0)</f>
        <v>0</v>
      </c>
      <c r="L233" s="53" t="s">
        <v>608</v>
      </c>
    </row>
    <row r="234" ht="30" customHeight="1" spans="1:12">
      <c r="A234" s="38" t="s">
        <v>719</v>
      </c>
      <c r="B234" s="39" t="s">
        <v>720</v>
      </c>
      <c r="C234" s="40" t="s">
        <v>721</v>
      </c>
      <c r="D234" s="40"/>
      <c r="E234" s="36" t="s">
        <v>33</v>
      </c>
      <c r="F234" s="37"/>
      <c r="G234" s="42">
        <v>0</v>
      </c>
      <c r="H234" s="41">
        <f t="shared" si="6"/>
        <v>0</v>
      </c>
      <c r="I234" s="56">
        <f t="shared" si="7"/>
        <v>0</v>
      </c>
      <c r="J234" s="54">
        <f>ROUND(H234*报价汇总表4!$C$8,2)</f>
        <v>0</v>
      </c>
      <c r="K234" s="56"/>
      <c r="L234" s="53"/>
    </row>
    <row r="235" ht="20.1" customHeight="1" spans="1:12">
      <c r="A235" s="38" t="s">
        <v>722</v>
      </c>
      <c r="B235" s="39" t="s">
        <v>723</v>
      </c>
      <c r="C235" s="40" t="s">
        <v>724</v>
      </c>
      <c r="D235" s="40"/>
      <c r="E235" s="36" t="s">
        <v>33</v>
      </c>
      <c r="F235" s="37"/>
      <c r="G235" s="42">
        <v>0</v>
      </c>
      <c r="H235" s="41">
        <f t="shared" si="6"/>
        <v>0</v>
      </c>
      <c r="I235" s="56">
        <f t="shared" si="7"/>
        <v>0</v>
      </c>
      <c r="J235" s="54">
        <f>ROUND(H235*报价汇总表4!$C$8,2)</f>
        <v>0</v>
      </c>
      <c r="K235" s="56"/>
      <c r="L235" s="53"/>
    </row>
    <row r="236" ht="20.1" customHeight="1" spans="1:12">
      <c r="A236" s="38" t="s">
        <v>45</v>
      </c>
      <c r="B236" s="39" t="s">
        <v>725</v>
      </c>
      <c r="C236" s="40" t="s">
        <v>726</v>
      </c>
      <c r="D236" s="40"/>
      <c r="E236" s="36" t="s">
        <v>33</v>
      </c>
      <c r="F236" s="37"/>
      <c r="G236" s="42">
        <v>0</v>
      </c>
      <c r="H236" s="41">
        <f t="shared" si="6"/>
        <v>0</v>
      </c>
      <c r="I236" s="56">
        <f t="shared" si="7"/>
        <v>0</v>
      </c>
      <c r="J236" s="54">
        <f>ROUND(H236*报价汇总表4!$C$8,2)</f>
        <v>0</v>
      </c>
      <c r="K236" s="56"/>
      <c r="L236" s="53"/>
    </row>
    <row r="237" ht="50.1" customHeight="1" spans="1:12">
      <c r="A237" s="38" t="s">
        <v>61</v>
      </c>
      <c r="B237" s="39" t="s">
        <v>727</v>
      </c>
      <c r="C237" s="40" t="s">
        <v>728</v>
      </c>
      <c r="D237" s="40" t="s">
        <v>729</v>
      </c>
      <c r="E237" s="36" t="s">
        <v>57</v>
      </c>
      <c r="F237" s="37"/>
      <c r="G237" s="42">
        <v>271.9492980155</v>
      </c>
      <c r="H237" s="41">
        <f t="shared" si="6"/>
        <v>271.95</v>
      </c>
      <c r="I237" s="56">
        <f t="shared" si="7"/>
        <v>0</v>
      </c>
      <c r="J237" s="54">
        <f>ROUND(H237*报价汇总表4!$C$8,2)</f>
        <v>0</v>
      </c>
      <c r="K237" s="56"/>
      <c r="L237" s="53" t="s">
        <v>730</v>
      </c>
    </row>
    <row r="238" ht="50.1" customHeight="1" spans="1:12">
      <c r="A238" s="38" t="s">
        <v>66</v>
      </c>
      <c r="B238" s="39" t="s">
        <v>731</v>
      </c>
      <c r="C238" s="40" t="s">
        <v>732</v>
      </c>
      <c r="D238" s="40" t="s">
        <v>729</v>
      </c>
      <c r="E238" s="36" t="s">
        <v>57</v>
      </c>
      <c r="F238" s="37">
        <v>300</v>
      </c>
      <c r="G238" s="42">
        <v>314.7438390829</v>
      </c>
      <c r="H238" s="41">
        <f t="shared" si="6"/>
        <v>314.74</v>
      </c>
      <c r="I238" s="56">
        <f t="shared" si="7"/>
        <v>94422</v>
      </c>
      <c r="J238" s="57"/>
      <c r="K238" s="56">
        <f>ROUND(F238*J238,0)</f>
        <v>0</v>
      </c>
      <c r="L238" s="53" t="s">
        <v>730</v>
      </c>
    </row>
    <row r="239" ht="50.1" customHeight="1" spans="1:12">
      <c r="A239" s="38" t="s">
        <v>372</v>
      </c>
      <c r="B239" s="39" t="s">
        <v>733</v>
      </c>
      <c r="C239" s="40" t="s">
        <v>734</v>
      </c>
      <c r="D239" s="40" t="s">
        <v>729</v>
      </c>
      <c r="E239" s="36" t="s">
        <v>57</v>
      </c>
      <c r="F239" s="37"/>
      <c r="G239" s="42">
        <v>271.950026969</v>
      </c>
      <c r="H239" s="41">
        <f t="shared" si="6"/>
        <v>271.95</v>
      </c>
      <c r="I239" s="56">
        <f t="shared" si="7"/>
        <v>0</v>
      </c>
      <c r="J239" s="54">
        <f>ROUND(H239*报价汇总表4!$C$8,2)</f>
        <v>0</v>
      </c>
      <c r="K239" s="56"/>
      <c r="L239" s="53" t="s">
        <v>735</v>
      </c>
    </row>
    <row r="240" ht="50.1" customHeight="1" spans="1:12">
      <c r="A240" s="38" t="s">
        <v>376</v>
      </c>
      <c r="B240" s="39" t="s">
        <v>736</v>
      </c>
      <c r="C240" s="40" t="s">
        <v>737</v>
      </c>
      <c r="D240" s="40" t="s">
        <v>729</v>
      </c>
      <c r="E240" s="36" t="s">
        <v>57</v>
      </c>
      <c r="F240" s="37"/>
      <c r="G240" s="42">
        <v>314.7446996989</v>
      </c>
      <c r="H240" s="41">
        <f t="shared" si="6"/>
        <v>314.74</v>
      </c>
      <c r="I240" s="56">
        <f t="shared" si="7"/>
        <v>0</v>
      </c>
      <c r="J240" s="54">
        <f>ROUND(H240*报价汇总表4!$C$8,2)</f>
        <v>0</v>
      </c>
      <c r="K240" s="56"/>
      <c r="L240" s="53" t="s">
        <v>735</v>
      </c>
    </row>
    <row r="241" ht="50.1" customHeight="1" spans="1:12">
      <c r="A241" s="38" t="s">
        <v>49</v>
      </c>
      <c r="B241" s="39" t="s">
        <v>738</v>
      </c>
      <c r="C241" s="40" t="s">
        <v>739</v>
      </c>
      <c r="D241" s="40" t="s">
        <v>729</v>
      </c>
      <c r="E241" s="36" t="s">
        <v>57</v>
      </c>
      <c r="F241" s="37"/>
      <c r="G241" s="42">
        <v>678.54</v>
      </c>
      <c r="H241" s="41">
        <f t="shared" si="6"/>
        <v>678.54</v>
      </c>
      <c r="I241" s="56">
        <f t="shared" si="7"/>
        <v>0</v>
      </c>
      <c r="J241" s="54">
        <f>ROUND(H241*报价汇总表4!$C$8,2)</f>
        <v>0</v>
      </c>
      <c r="K241" s="56"/>
      <c r="L241" s="53"/>
    </row>
    <row r="242" ht="30" customHeight="1" spans="1:12">
      <c r="A242" s="38" t="s">
        <v>740</v>
      </c>
      <c r="B242" s="39" t="s">
        <v>741</v>
      </c>
      <c r="C242" s="40" t="s">
        <v>742</v>
      </c>
      <c r="D242" s="40"/>
      <c r="E242" s="36" t="s">
        <v>33</v>
      </c>
      <c r="F242" s="37"/>
      <c r="G242" s="42">
        <v>0</v>
      </c>
      <c r="H242" s="41">
        <f t="shared" si="6"/>
        <v>0</v>
      </c>
      <c r="I242" s="56">
        <f t="shared" si="7"/>
        <v>0</v>
      </c>
      <c r="J242" s="54">
        <f>ROUND(H242*报价汇总表4!$C$8,2)</f>
        <v>0</v>
      </c>
      <c r="K242" s="56"/>
      <c r="L242" s="53"/>
    </row>
    <row r="243" ht="60" customHeight="1" spans="1:12">
      <c r="A243" s="38" t="s">
        <v>45</v>
      </c>
      <c r="B243" s="39" t="s">
        <v>743</v>
      </c>
      <c r="C243" s="40" t="s">
        <v>744</v>
      </c>
      <c r="D243" s="40" t="s">
        <v>745</v>
      </c>
      <c r="E243" s="36" t="s">
        <v>57</v>
      </c>
      <c r="F243" s="37">
        <v>400</v>
      </c>
      <c r="G243" s="42">
        <v>386.502418286</v>
      </c>
      <c r="H243" s="41">
        <f t="shared" si="6"/>
        <v>386.5</v>
      </c>
      <c r="I243" s="56">
        <f t="shared" si="7"/>
        <v>154600</v>
      </c>
      <c r="J243" s="57"/>
      <c r="K243" s="56">
        <f>ROUND(F243*J243,0)</f>
        <v>0</v>
      </c>
      <c r="L243" s="53" t="s">
        <v>146</v>
      </c>
    </row>
    <row r="244" ht="60" customHeight="1" spans="1:12">
      <c r="A244" s="38" t="s">
        <v>49</v>
      </c>
      <c r="B244" s="39" t="s">
        <v>746</v>
      </c>
      <c r="C244" s="40" t="s">
        <v>747</v>
      </c>
      <c r="D244" s="40" t="s">
        <v>745</v>
      </c>
      <c r="E244" s="36" t="s">
        <v>57</v>
      </c>
      <c r="F244" s="37"/>
      <c r="G244" s="42">
        <v>444.032418286</v>
      </c>
      <c r="H244" s="41">
        <f t="shared" si="6"/>
        <v>444.03</v>
      </c>
      <c r="I244" s="56">
        <f t="shared" si="7"/>
        <v>0</v>
      </c>
      <c r="J244" s="54">
        <f>ROUND(H244*报价汇总表4!$C$8,2)</f>
        <v>0</v>
      </c>
      <c r="K244" s="56"/>
      <c r="L244" s="53" t="s">
        <v>146</v>
      </c>
    </row>
    <row r="245" ht="30" customHeight="1" spans="1:12">
      <c r="A245" s="38" t="s">
        <v>748</v>
      </c>
      <c r="B245" s="39" t="s">
        <v>749</v>
      </c>
      <c r="C245" s="40" t="s">
        <v>750</v>
      </c>
      <c r="D245" s="40"/>
      <c r="E245" s="36" t="s">
        <v>33</v>
      </c>
      <c r="F245" s="37"/>
      <c r="G245" s="42">
        <v>0</v>
      </c>
      <c r="H245" s="41">
        <f t="shared" si="6"/>
        <v>0</v>
      </c>
      <c r="I245" s="56">
        <f t="shared" si="7"/>
        <v>0</v>
      </c>
      <c r="J245" s="54">
        <f>ROUND(H245*报价汇总表4!$C$8,2)</f>
        <v>0</v>
      </c>
      <c r="K245" s="56"/>
      <c r="L245" s="53"/>
    </row>
    <row r="246" ht="69.95" customHeight="1" spans="1:12">
      <c r="A246" s="38" t="s">
        <v>751</v>
      </c>
      <c r="B246" s="39" t="s">
        <v>752</v>
      </c>
      <c r="C246" s="40" t="s">
        <v>753</v>
      </c>
      <c r="D246" s="40" t="s">
        <v>754</v>
      </c>
      <c r="E246" s="36" t="s">
        <v>168</v>
      </c>
      <c r="F246" s="37"/>
      <c r="G246" s="42">
        <v>6.90518</v>
      </c>
      <c r="H246" s="41">
        <f t="shared" si="6"/>
        <v>6.91</v>
      </c>
      <c r="I246" s="56">
        <f t="shared" si="7"/>
        <v>0</v>
      </c>
      <c r="J246" s="54">
        <f>ROUND(H246*报价汇总表4!$C$8,2)</f>
        <v>0</v>
      </c>
      <c r="K246" s="56"/>
      <c r="L246" s="53" t="s">
        <v>755</v>
      </c>
    </row>
    <row r="247" ht="60" customHeight="1" spans="1:12">
      <c r="A247" s="38" t="s">
        <v>756</v>
      </c>
      <c r="B247" s="39" t="s">
        <v>757</v>
      </c>
      <c r="C247" s="40" t="s">
        <v>758</v>
      </c>
      <c r="D247" s="40" t="s">
        <v>759</v>
      </c>
      <c r="E247" s="36" t="s">
        <v>57</v>
      </c>
      <c r="F247" s="37"/>
      <c r="G247" s="42">
        <v>441.789000254</v>
      </c>
      <c r="H247" s="41">
        <f t="shared" si="6"/>
        <v>441.79</v>
      </c>
      <c r="I247" s="56">
        <f t="shared" si="7"/>
        <v>0</v>
      </c>
      <c r="J247" s="54">
        <f>ROUND(H247*报价汇总表4!$C$8,2)</f>
        <v>0</v>
      </c>
      <c r="K247" s="56"/>
      <c r="L247" s="53" t="s">
        <v>608</v>
      </c>
    </row>
    <row r="248" ht="20.1" customHeight="1" spans="1:12">
      <c r="A248" s="38" t="s">
        <v>760</v>
      </c>
      <c r="B248" s="39" t="s">
        <v>761</v>
      </c>
      <c r="C248" s="40" t="s">
        <v>762</v>
      </c>
      <c r="D248" s="40"/>
      <c r="E248" s="36" t="s">
        <v>33</v>
      </c>
      <c r="F248" s="37"/>
      <c r="G248" s="42">
        <v>0</v>
      </c>
      <c r="H248" s="41">
        <f t="shared" si="6"/>
        <v>0</v>
      </c>
      <c r="I248" s="56">
        <f t="shared" si="7"/>
        <v>0</v>
      </c>
      <c r="J248" s="54">
        <f>ROUND(H248*报价汇总表4!$C$8,2)</f>
        <v>0</v>
      </c>
      <c r="K248" s="56"/>
      <c r="L248" s="53"/>
    </row>
    <row r="249" ht="60" customHeight="1" spans="1:12">
      <c r="A249" s="38" t="s">
        <v>763</v>
      </c>
      <c r="B249" s="39" t="s">
        <v>764</v>
      </c>
      <c r="C249" s="40" t="s">
        <v>765</v>
      </c>
      <c r="D249" s="40" t="s">
        <v>766</v>
      </c>
      <c r="E249" s="36" t="s">
        <v>41</v>
      </c>
      <c r="F249" s="37"/>
      <c r="G249" s="42">
        <v>120.94</v>
      </c>
      <c r="H249" s="41">
        <f t="shared" si="6"/>
        <v>120.94</v>
      </c>
      <c r="I249" s="56">
        <f t="shared" si="7"/>
        <v>0</v>
      </c>
      <c r="J249" s="54">
        <f>ROUND(H249*报价汇总表4!$C$8,2)</f>
        <v>0</v>
      </c>
      <c r="K249" s="56"/>
      <c r="L249" s="53"/>
    </row>
    <row r="250" ht="60" customHeight="1" spans="1:12">
      <c r="A250" s="38" t="s">
        <v>767</v>
      </c>
      <c r="B250" s="39" t="s">
        <v>768</v>
      </c>
      <c r="C250" s="40" t="s">
        <v>769</v>
      </c>
      <c r="D250" s="40" t="s">
        <v>770</v>
      </c>
      <c r="E250" s="36" t="s">
        <v>41</v>
      </c>
      <c r="F250" s="37"/>
      <c r="G250" s="42">
        <v>170.12</v>
      </c>
      <c r="H250" s="41">
        <f t="shared" si="6"/>
        <v>170.12</v>
      </c>
      <c r="I250" s="56">
        <f t="shared" si="7"/>
        <v>0</v>
      </c>
      <c r="J250" s="54">
        <f>ROUND(H250*报价汇总表4!$C$8,2)</f>
        <v>0</v>
      </c>
      <c r="K250" s="56"/>
      <c r="L250" s="53"/>
    </row>
    <row r="251" ht="20.1" customHeight="1" spans="1:12">
      <c r="A251" s="38" t="s">
        <v>771</v>
      </c>
      <c r="B251" s="39" t="s">
        <v>772</v>
      </c>
      <c r="C251" s="40" t="s">
        <v>773</v>
      </c>
      <c r="D251" s="40"/>
      <c r="E251" s="36" t="s">
        <v>33</v>
      </c>
      <c r="F251" s="37"/>
      <c r="G251" s="42">
        <v>0</v>
      </c>
      <c r="H251" s="41">
        <f t="shared" si="6"/>
        <v>0</v>
      </c>
      <c r="I251" s="56">
        <f t="shared" si="7"/>
        <v>0</v>
      </c>
      <c r="J251" s="54">
        <f>ROUND(H251*报价汇总表4!$C$8,2)</f>
        <v>0</v>
      </c>
      <c r="K251" s="56"/>
      <c r="L251" s="53"/>
    </row>
    <row r="252" ht="60" customHeight="1" spans="1:12">
      <c r="A252" s="38" t="s">
        <v>774</v>
      </c>
      <c r="B252" s="39" t="s">
        <v>775</v>
      </c>
      <c r="C252" s="40" t="s">
        <v>776</v>
      </c>
      <c r="D252" s="40" t="s">
        <v>777</v>
      </c>
      <c r="E252" s="36" t="s">
        <v>57</v>
      </c>
      <c r="F252" s="37"/>
      <c r="G252" s="42">
        <v>302.14</v>
      </c>
      <c r="H252" s="41">
        <f t="shared" si="6"/>
        <v>302.14</v>
      </c>
      <c r="I252" s="56">
        <f t="shared" si="7"/>
        <v>0</v>
      </c>
      <c r="J252" s="54">
        <f>ROUND(H252*报价汇总表4!$C$8,2)</f>
        <v>0</v>
      </c>
      <c r="K252" s="56"/>
      <c r="L252" s="53"/>
    </row>
    <row r="253" ht="60" customHeight="1" spans="1:12">
      <c r="A253" s="38" t="s">
        <v>778</v>
      </c>
      <c r="B253" s="39" t="s">
        <v>779</v>
      </c>
      <c r="C253" s="40" t="s">
        <v>780</v>
      </c>
      <c r="D253" s="40" t="s">
        <v>777</v>
      </c>
      <c r="E253" s="36" t="s">
        <v>57</v>
      </c>
      <c r="F253" s="37"/>
      <c r="G253" s="42">
        <v>186.38</v>
      </c>
      <c r="H253" s="41">
        <f t="shared" si="6"/>
        <v>186.38</v>
      </c>
      <c r="I253" s="56">
        <f t="shared" si="7"/>
        <v>0</v>
      </c>
      <c r="J253" s="54">
        <f>ROUND(H253*报价汇总表4!$C$8,2)</f>
        <v>0</v>
      </c>
      <c r="K253" s="56"/>
      <c r="L253" s="53"/>
    </row>
    <row r="254" ht="39.95" customHeight="1" spans="1:12">
      <c r="A254" s="38" t="s">
        <v>781</v>
      </c>
      <c r="B254" s="39" t="s">
        <v>782</v>
      </c>
      <c r="C254" s="40" t="s">
        <v>783</v>
      </c>
      <c r="D254" s="40" t="s">
        <v>279</v>
      </c>
      <c r="E254" s="36" t="s">
        <v>57</v>
      </c>
      <c r="F254" s="37"/>
      <c r="G254" s="42">
        <v>86.8</v>
      </c>
      <c r="H254" s="41">
        <f t="shared" si="6"/>
        <v>86.8</v>
      </c>
      <c r="I254" s="56">
        <f t="shared" si="7"/>
        <v>0</v>
      </c>
      <c r="J254" s="54">
        <f>ROUND(H254*报价汇总表4!$C$8,2)</f>
        <v>0</v>
      </c>
      <c r="K254" s="56"/>
      <c r="L254" s="53"/>
    </row>
    <row r="255" ht="39.95" customHeight="1" spans="1:12">
      <c r="A255" s="38" t="s">
        <v>784</v>
      </c>
      <c r="B255" s="39" t="s">
        <v>785</v>
      </c>
      <c r="C255" s="40" t="s">
        <v>786</v>
      </c>
      <c r="D255" s="40" t="s">
        <v>787</v>
      </c>
      <c r="E255" s="36" t="s">
        <v>57</v>
      </c>
      <c r="F255" s="37"/>
      <c r="G255" s="42">
        <v>242.2</v>
      </c>
      <c r="H255" s="41">
        <f t="shared" si="6"/>
        <v>242.2</v>
      </c>
      <c r="I255" s="56">
        <f t="shared" si="7"/>
        <v>0</v>
      </c>
      <c r="J255" s="54">
        <f>ROUND(H255*报价汇总表4!$C$8,2)</f>
        <v>0</v>
      </c>
      <c r="K255" s="56"/>
      <c r="L255" s="53"/>
    </row>
    <row r="256" ht="69.95" customHeight="1" spans="1:12">
      <c r="A256" s="38" t="s">
        <v>788</v>
      </c>
      <c r="B256" s="39" t="s">
        <v>789</v>
      </c>
      <c r="C256" s="40" t="s">
        <v>790</v>
      </c>
      <c r="D256" s="40" t="s">
        <v>791</v>
      </c>
      <c r="E256" s="36" t="s">
        <v>57</v>
      </c>
      <c r="F256" s="37"/>
      <c r="G256" s="42">
        <v>162.689981466</v>
      </c>
      <c r="H256" s="41">
        <f t="shared" si="6"/>
        <v>162.69</v>
      </c>
      <c r="I256" s="56">
        <f t="shared" si="7"/>
        <v>0</v>
      </c>
      <c r="J256" s="54">
        <f>ROUND(H256*报价汇总表4!$C$8,2)</f>
        <v>0</v>
      </c>
      <c r="K256" s="56"/>
      <c r="L256" s="53" t="s">
        <v>146</v>
      </c>
    </row>
    <row r="257" ht="69.95" customHeight="1" spans="1:12">
      <c r="A257" s="38" t="s">
        <v>792</v>
      </c>
      <c r="B257" s="39" t="s">
        <v>793</v>
      </c>
      <c r="C257" s="40" t="s">
        <v>794</v>
      </c>
      <c r="D257" s="40" t="s">
        <v>791</v>
      </c>
      <c r="E257" s="36" t="s">
        <v>57</v>
      </c>
      <c r="F257" s="37"/>
      <c r="G257" s="42">
        <v>162.731259234627</v>
      </c>
      <c r="H257" s="41">
        <f t="shared" si="6"/>
        <v>162.73</v>
      </c>
      <c r="I257" s="56">
        <f t="shared" si="7"/>
        <v>0</v>
      </c>
      <c r="J257" s="54">
        <f>ROUND(H257*报价汇总表4!$C$8,2)</f>
        <v>0</v>
      </c>
      <c r="K257" s="56"/>
      <c r="L257" s="53" t="s">
        <v>437</v>
      </c>
    </row>
    <row r="258" ht="30" customHeight="1" spans="1:12">
      <c r="A258" s="38" t="s">
        <v>795</v>
      </c>
      <c r="B258" s="39" t="s">
        <v>796</v>
      </c>
      <c r="C258" s="40" t="s">
        <v>797</v>
      </c>
      <c r="D258" s="40" t="s">
        <v>798</v>
      </c>
      <c r="E258" s="36" t="s">
        <v>88</v>
      </c>
      <c r="F258" s="37">
        <v>70</v>
      </c>
      <c r="G258" s="42">
        <v>112.9</v>
      </c>
      <c r="H258" s="41">
        <f t="shared" si="6"/>
        <v>112.9</v>
      </c>
      <c r="I258" s="56">
        <f t="shared" si="7"/>
        <v>7903</v>
      </c>
      <c r="J258" s="57"/>
      <c r="K258" s="56">
        <f>ROUND(F258*J258,0)</f>
        <v>0</v>
      </c>
      <c r="L258" s="53"/>
    </row>
    <row r="259" ht="39.95" customHeight="1" spans="1:12">
      <c r="A259" s="38" t="s">
        <v>799</v>
      </c>
      <c r="B259" s="39" t="s">
        <v>800</v>
      </c>
      <c r="C259" s="40" t="s">
        <v>801</v>
      </c>
      <c r="D259" s="40" t="s">
        <v>802</v>
      </c>
      <c r="E259" s="36" t="s">
        <v>88</v>
      </c>
      <c r="F259" s="37"/>
      <c r="G259" s="42">
        <v>179.39506030303</v>
      </c>
      <c r="H259" s="41">
        <f t="shared" si="6"/>
        <v>179.4</v>
      </c>
      <c r="I259" s="56">
        <f t="shared" si="7"/>
        <v>0</v>
      </c>
      <c r="J259" s="54">
        <f>ROUND(H259*报价汇总表4!$C$8,2)</f>
        <v>0</v>
      </c>
      <c r="K259" s="56"/>
      <c r="L259" s="53" t="s">
        <v>803</v>
      </c>
    </row>
    <row r="260" ht="39.95" customHeight="1" spans="1:12">
      <c r="A260" s="38" t="s">
        <v>804</v>
      </c>
      <c r="B260" s="39" t="s">
        <v>805</v>
      </c>
      <c r="C260" s="40" t="s">
        <v>806</v>
      </c>
      <c r="D260" s="40" t="s">
        <v>802</v>
      </c>
      <c r="E260" s="36" t="s">
        <v>88</v>
      </c>
      <c r="F260" s="37"/>
      <c r="G260" s="42">
        <v>673.5219074666</v>
      </c>
      <c r="H260" s="41">
        <f t="shared" si="6"/>
        <v>673.52</v>
      </c>
      <c r="I260" s="56">
        <f t="shared" si="7"/>
        <v>0</v>
      </c>
      <c r="J260" s="54">
        <f>ROUND(H260*报价汇总表4!$C$8,2)</f>
        <v>0</v>
      </c>
      <c r="K260" s="56"/>
      <c r="L260" s="53" t="s">
        <v>803</v>
      </c>
    </row>
    <row r="261" ht="30" customHeight="1" spans="1:12">
      <c r="A261" s="38" t="s">
        <v>807</v>
      </c>
      <c r="B261" s="39" t="s">
        <v>808</v>
      </c>
      <c r="C261" s="40" t="s">
        <v>809</v>
      </c>
      <c r="D261" s="40" t="s">
        <v>810</v>
      </c>
      <c r="E261" s="36" t="s">
        <v>57</v>
      </c>
      <c r="F261" s="37"/>
      <c r="G261" s="42">
        <v>11.565524</v>
      </c>
      <c r="H261" s="41">
        <f t="shared" si="6"/>
        <v>11.57</v>
      </c>
      <c r="I261" s="56">
        <f t="shared" si="7"/>
        <v>0</v>
      </c>
      <c r="J261" s="54">
        <f>ROUND(H261*报价汇总表4!$C$8,2)</f>
        <v>0</v>
      </c>
      <c r="K261" s="56"/>
      <c r="L261" s="53" t="s">
        <v>614</v>
      </c>
    </row>
    <row r="262" ht="30" customHeight="1" spans="1:12">
      <c r="A262" s="38" t="s">
        <v>811</v>
      </c>
      <c r="B262" s="39" t="s">
        <v>812</v>
      </c>
      <c r="C262" s="40" t="s">
        <v>813</v>
      </c>
      <c r="D262" s="40" t="s">
        <v>810</v>
      </c>
      <c r="E262" s="36" t="s">
        <v>57</v>
      </c>
      <c r="F262" s="37"/>
      <c r="G262" s="42">
        <v>11.56652140864</v>
      </c>
      <c r="H262" s="41">
        <f t="shared" si="6"/>
        <v>11.57</v>
      </c>
      <c r="I262" s="56">
        <f t="shared" si="7"/>
        <v>0</v>
      </c>
      <c r="J262" s="54">
        <f>ROUND(H262*报价汇总表4!$C$8,2)</f>
        <v>0</v>
      </c>
      <c r="K262" s="56"/>
      <c r="L262" s="53" t="s">
        <v>814</v>
      </c>
    </row>
    <row r="263" ht="69.95" customHeight="1" spans="1:12">
      <c r="A263" s="38" t="s">
        <v>815</v>
      </c>
      <c r="B263" s="39" t="s">
        <v>816</v>
      </c>
      <c r="C263" s="40" t="s">
        <v>817</v>
      </c>
      <c r="D263" s="40" t="s">
        <v>810</v>
      </c>
      <c r="E263" s="36" t="s">
        <v>57</v>
      </c>
      <c r="F263" s="37"/>
      <c r="G263" s="42">
        <v>36.855872</v>
      </c>
      <c r="H263" s="41">
        <f>ROUND(G263,2)</f>
        <v>36.86</v>
      </c>
      <c r="I263" s="56">
        <f t="shared" ref="I263" si="8">ROUND(F263*H263,0)</f>
        <v>0</v>
      </c>
      <c r="J263" s="54">
        <f>ROUND(H263*报价汇总表4!$C$8,2)</f>
        <v>0</v>
      </c>
      <c r="K263" s="56"/>
      <c r="L263" s="53" t="s">
        <v>706</v>
      </c>
    </row>
    <row r="264" s="6" customFormat="1" ht="24" customHeight="1" spans="1:12">
      <c r="A264" s="59"/>
      <c r="B264" s="60" t="s">
        <v>818</v>
      </c>
      <c r="C264" s="61"/>
      <c r="D264" s="61"/>
      <c r="E264" s="62"/>
      <c r="F264" s="63"/>
      <c r="G264" s="62"/>
      <c r="H264" s="62"/>
      <c r="I264" s="64">
        <f>SUM(I5:I263)</f>
        <v>2854003</v>
      </c>
      <c r="J264" s="65"/>
      <c r="K264" s="64">
        <f>SUM(K5:K263)</f>
        <v>0</v>
      </c>
      <c r="L264" s="66"/>
    </row>
  </sheetData>
  <sheetProtection password="CF7A" sheet="1" selectLockedCells="1" objects="1" scenarios="1"/>
  <autoFilter ref="B1:L264">
    <extLst/>
  </autoFilter>
  <mergeCells count="3">
    <mergeCell ref="B1:L1"/>
    <mergeCell ref="B2:L2"/>
    <mergeCell ref="B264:D264"/>
  </mergeCells>
  <dataValidations count="1">
    <dataValidation type="decimal" operator="between" allowBlank="1" showInputMessage="1" showErrorMessage="1" sqref="J7 J8 J9 J17 J18 J19 J22 J23 J24 J27 J47 J48 J49 J55 J56 J57 J58 J63 J78 J91 J98 J103 J108 J109 J110 J116 J117 J118 J127 J142 J161 J169 J170 J171 J172 J173 J177 J193 J194 J195 J201 J227 J231 J232 J233 J238 J243 J258 J10:J16 J20:J21 J25:J26 J28:J37 J38:J39 J40:J46 J50:J52 J53:J54 J59:J62 J64:J77 J79:J90 J92:J97 J99:J102 J104:J107 J111:J115 J119:J126 J128:J132 J133:J134 J135:J141 J143:J160 J162:J163 J164:J165 J166:J168 J174:J176 J178:J192 J196:J200 J202:J226 J228:J230 J234:J237 J239:J242 J244:J257 J259:J263">
      <formula1>0</formula1>
      <formula2>H7</formula2>
    </dataValidation>
  </dataValidations>
  <printOptions horizontalCentered="1" verticalCentered="1"/>
  <pageMargins left="0.551181102362205" right="0.196850393700787" top="0.551181102362205" bottom="0.551181102362205" header="0.31496062992126" footer="0.31496062992126"/>
  <pageSetup paperSize="9" orientation="portrait"/>
  <headerFooter>
    <oddFooter>&amp;C第 &amp;P 页，共 &amp;N 页</oddFooter>
  </headerFooter>
  <ignoredErrors>
    <ignoredError sqref="J7:J8 J23 J25:J263 J10:J21"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37</vt:i4>
      </vt:variant>
    </vt:vector>
  </HeadingPairs>
  <TitlesOfParts>
    <vt:vector size="37" baseType="lpstr">
      <vt:lpstr>封面及清单说明</vt:lpstr>
      <vt:lpstr>报价汇总表1</vt:lpstr>
      <vt:lpstr>1-衡阳</vt:lpstr>
      <vt:lpstr>报价汇总表2</vt:lpstr>
      <vt:lpstr>2-衡阳</vt:lpstr>
      <vt:lpstr>报价汇总表3</vt:lpstr>
      <vt:lpstr>3-湘潭</vt:lpstr>
      <vt:lpstr>报价汇总表4</vt:lpstr>
      <vt:lpstr>4-湘西</vt:lpstr>
      <vt:lpstr>报价汇总表5</vt:lpstr>
      <vt:lpstr>5-湘西 </vt:lpstr>
      <vt:lpstr>报价汇总表6</vt:lpstr>
      <vt:lpstr>6-怀化</vt:lpstr>
      <vt:lpstr>报价汇总表7</vt:lpstr>
      <vt:lpstr>7-怀化</vt:lpstr>
      <vt:lpstr>报价汇总表8</vt:lpstr>
      <vt:lpstr>8-娄底</vt:lpstr>
      <vt:lpstr>报价汇总表9</vt:lpstr>
      <vt:lpstr>9-邵阳</vt:lpstr>
      <vt:lpstr>报价汇总表10</vt:lpstr>
      <vt:lpstr>10-邵阳</vt:lpstr>
      <vt:lpstr>报价汇总表11</vt:lpstr>
      <vt:lpstr>11-长沙</vt:lpstr>
      <vt:lpstr>报价汇总表12</vt:lpstr>
      <vt:lpstr>12-长沙</vt:lpstr>
      <vt:lpstr>报价汇总表13</vt:lpstr>
      <vt:lpstr>13-株洲 </vt:lpstr>
      <vt:lpstr>报价汇总表14</vt:lpstr>
      <vt:lpstr>14-岳阳</vt:lpstr>
      <vt:lpstr>报价汇总表15</vt:lpstr>
      <vt:lpstr>15-常德</vt:lpstr>
      <vt:lpstr>报价汇总表16</vt:lpstr>
      <vt:lpstr>16-益阳</vt:lpstr>
      <vt:lpstr>报价汇总表17</vt:lpstr>
      <vt:lpstr>17-益阳 </vt:lpstr>
      <vt:lpstr>报价汇总表18</vt:lpstr>
      <vt:lpstr>18-张家界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2015-06-05T18:17:00Z</dcterms:created>
  <cp:lastPrinted>2022-03-30T07:21:00Z</cp:lastPrinted>
  <dcterms:modified xsi:type="dcterms:W3CDTF">2022-04-07T08:02:34Z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2052-11.1.0.11622</vt:lpwstr>
  </property>
  <property fmtid="{D5CDD505-2E9C-101B-9397-08002B2CF9AE}" pid="3" name="ICV">
    <vt:lpwstr>6AF32681A5F241BF9D9ACE5C62DE01FE</vt:lpwstr>
  </property>
</Properties>
</file>