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CF4A" lockStructure="1"/>
  <bookViews>
    <workbookView windowWidth="28800" windowHeight="12420" tabRatio="961"/>
  </bookViews>
  <sheets>
    <sheet name="封面及清单说明" sheetId="206" r:id="rId1"/>
    <sheet name="报价汇总表1" sheetId="229" r:id="rId2"/>
    <sheet name="1-长沙劳务" sheetId="230" r:id="rId3"/>
    <sheet name="1-长沙设备" sheetId="240" r:id="rId4"/>
    <sheet name="报价汇总表2" sheetId="227" r:id="rId5"/>
    <sheet name="2-株洲劳务" sheetId="228" r:id="rId6"/>
    <sheet name="2-株洲设备" sheetId="239" r:id="rId7"/>
    <sheet name="报价汇总表3" sheetId="225" r:id="rId8"/>
    <sheet name="3-岳阳劳务" sheetId="226" r:id="rId9"/>
    <sheet name="3-岳阳设备" sheetId="241" r:id="rId10"/>
    <sheet name="报价汇总表4" sheetId="223" r:id="rId11"/>
    <sheet name="4-益阳劳务" sheetId="224" r:id="rId12"/>
    <sheet name="4-益阳设备" sheetId="242" r:id="rId13"/>
    <sheet name="报价汇总表5" sheetId="221" r:id="rId14"/>
    <sheet name="5-常德劳务" sheetId="222" r:id="rId15"/>
    <sheet name="5-常德设备 " sheetId="243" r:id="rId16"/>
    <sheet name="报价汇总表6" sheetId="231" r:id="rId17"/>
    <sheet name="6-张家界劳务" sheetId="232" r:id="rId18"/>
    <sheet name="6-张家界设备 " sheetId="244" r:id="rId19"/>
    <sheet name="报价汇总表7" sheetId="233" r:id="rId20"/>
    <sheet name="7-怀化劳务" sheetId="234" r:id="rId21"/>
    <sheet name="7-怀化设备" sheetId="245" r:id="rId22"/>
    <sheet name="报价汇总表8" sheetId="235" r:id="rId23"/>
    <sheet name="8-湘西劳务" sheetId="236" r:id="rId24"/>
    <sheet name="8-湘西设备" sheetId="246" r:id="rId25"/>
    <sheet name="报价汇总表9" sheetId="237" r:id="rId26"/>
    <sheet name="9-娄底劳务" sheetId="238" r:id="rId27"/>
    <sheet name="9-娄底设备 " sheetId="247" r:id="rId28"/>
    <sheet name="报价汇总表10" sheetId="249" r:id="rId29"/>
    <sheet name="10-长沙超表处" sheetId="248" r:id="rId30"/>
    <sheet name="报价汇总表11" sheetId="251" r:id="rId31"/>
    <sheet name="11-超粘磨耗" sheetId="250" r:id="rId32"/>
  </sheets>
  <definedNames>
    <definedName name="_xlnm._FilterDatabase" localSheetId="2" hidden="1">'1-长沙劳务'!$A$1:$J$140</definedName>
    <definedName name="_xlnm._FilterDatabase" localSheetId="5" hidden="1">'2-株洲劳务'!$A$1:$J$140</definedName>
    <definedName name="_xlnm._FilterDatabase" localSheetId="8" hidden="1">'3-岳阳劳务'!$A$1:$J$140</definedName>
    <definedName name="_xlnm._FilterDatabase" localSheetId="11" hidden="1">'4-益阳劳务'!$A$1:$J$140</definedName>
    <definedName name="_xlnm._FilterDatabase" localSheetId="14" hidden="1">'5-常德劳务'!$A$1:$J$140</definedName>
    <definedName name="_xlnm._FilterDatabase" localSheetId="17" hidden="1">'6-张家界劳务'!$A$1:$J$140</definedName>
    <definedName name="_xlnm._FilterDatabase" localSheetId="20" hidden="1">'7-怀化劳务'!$A$1:$J$140</definedName>
    <definedName name="_xlnm._FilterDatabase" localSheetId="23" hidden="1">'8-湘西劳务'!$A$1:$J$140</definedName>
    <definedName name="_xlnm._FilterDatabase" localSheetId="26" hidden="1">'9-娄底劳务'!$A$1:$J$140</definedName>
    <definedName name="_xlnm._FilterDatabase" localSheetId="29" hidden="1">'10-长沙超表处'!$J$1:$J$4</definedName>
    <definedName name="_xlnm._FilterDatabase" localSheetId="31" hidden="1">'11-超粘磨耗'!$J$1:$J$4</definedName>
    <definedName name="_xlnm.Print_Titles" localSheetId="29">'10-长沙超表处'!$1:$3</definedName>
    <definedName name="_xlnm.Print_Titles" localSheetId="31">'11-超粘磨耗'!$1:$3</definedName>
    <definedName name="_xlnm.Print_Titles" localSheetId="2">'1-长沙劳务'!$1:$3</definedName>
    <definedName name="_xlnm.Print_Titles" localSheetId="5">'2-株洲劳务'!$1:$3</definedName>
    <definedName name="_xlnm.Print_Titles" localSheetId="8">'3-岳阳劳务'!$1:$3</definedName>
    <definedName name="_xlnm.Print_Titles" localSheetId="11">'4-益阳劳务'!$1:$3</definedName>
    <definedName name="_xlnm.Print_Titles" localSheetId="14">'5-常德劳务'!$1:$3</definedName>
    <definedName name="_xlnm.Print_Titles" localSheetId="17">'6-张家界劳务'!$1:$3</definedName>
    <definedName name="_xlnm.Print_Titles" localSheetId="20">'7-怀化劳务'!$1:$3</definedName>
    <definedName name="_xlnm.Print_Titles" localSheetId="23">'8-湘西劳务'!$1:$3</definedName>
    <definedName name="_xlnm.Print_Titles" localSheetId="26">'9-娄底劳务'!$1:$3</definedName>
    <definedName name="_xlnm.Print_Titles" localSheetId="1">报价汇总表1!$1:$3</definedName>
    <definedName name="_xlnm.Print_Titles" localSheetId="28">报价汇总表10!$1:$3</definedName>
    <definedName name="_xlnm.Print_Titles" localSheetId="30">报价汇总表11!$1:$3</definedName>
    <definedName name="_xlnm.Print_Titles" localSheetId="4">报价汇总表2!$1:$3</definedName>
    <definedName name="_xlnm.Print_Titles" localSheetId="7">报价汇总表3!$1:$3</definedName>
    <definedName name="_xlnm.Print_Titles" localSheetId="10">报价汇总表4!$1:$3</definedName>
    <definedName name="_xlnm.Print_Titles" localSheetId="13">报价汇总表5!$1:$3</definedName>
    <definedName name="_xlnm.Print_Titles" localSheetId="16">报价汇总表6!$1:$3</definedName>
    <definedName name="_xlnm.Print_Titles" localSheetId="19">报价汇总表7!$1:$3</definedName>
    <definedName name="_xlnm.Print_Titles" localSheetId="22">报价汇总表8!$1:$3</definedName>
    <definedName name="_xlnm.Print_Titles" localSheetId="25">报价汇总表9!$1:$3</definedName>
  </definedNames>
  <calcPr calcId="144525"/>
</workbook>
</file>

<file path=xl/sharedStrings.xml><?xml version="1.0" encoding="utf-8"?>
<sst xmlns="http://schemas.openxmlformats.org/spreadsheetml/2006/main" count="5082" uniqueCount="405">
  <si>
    <t>2022年沥青混凝土路面养护工程劳务
及设备租赁报价清单</t>
  </si>
  <si>
    <t>第1至11标段</t>
  </si>
  <si>
    <t>二〇二二年六月</t>
  </si>
  <si>
    <t>清单说明</t>
  </si>
  <si>
    <t xml:space="preserve">1、计量采用中华人民共和国法定计量单位。
2、除非合同另有规定，劳务清单中有标价的单价和总额均已包括了为实施和完成合同工程所需的劳务、零星材料、小型机械、保险、税费、利润等费用，以及合同明示或暗示的所有责任、义务和一般风险；设备租赁清单中有标价的单价和总额（以工程量为单位计价）均已包括了设备租赁、燃油、运输、通行费，机手工资保险、食宿、人员接送及加班，税金、利润等所有相关费用；设备租赁清单中有标价的单价和总额（以台班单位计价）均已包括了设备租赁、机手工资保险、食宿、人员接送及加班、税金、利润等所有相关费用。
3、清单中各项单价及金额均以人民币（元）计算。
4、单价保留小数点后二位，金额保留整数。
5、劳务清单单价包含3%税率，设备清单单价包含9%税率。
6、清单中所列数量均为预计数量，不作为结算的依据。
7、所有报价均不得大于最高限价。
8、投标报价汇总表中，根据投标报价，自动计算出投标费率，作为新增细目确定单价的依据。新增细目单价=最高限价×投标费率。
9、清单中有数量的细目，需进行报价，未报价的视为含在其他相应细目的综合单价里。
10、清单中没有数量的细目，不能进行报价,单价会根据最高限价和投标费率自动生成，单价=最高限价×投标费率。
</t>
  </si>
  <si>
    <t>投标报价汇总表</t>
  </si>
  <si>
    <t>工程范围：第1标段（长沙项目部）</t>
  </si>
  <si>
    <t>序号</t>
  </si>
  <si>
    <t xml:space="preserve">细目 </t>
  </si>
  <si>
    <t>最高限价</t>
  </si>
  <si>
    <t>投标报价</t>
  </si>
  <si>
    <t>备注</t>
  </si>
  <si>
    <t>沥青混凝土路面养护工程劳务</t>
  </si>
  <si>
    <t>沥青混凝土路面养护工程设备租赁</t>
  </si>
  <si>
    <t>合  计</t>
  </si>
  <si>
    <t>投标费率</t>
  </si>
  <si>
    <t>2022年沥青混凝土路面养护工程劳务报价清单</t>
  </si>
  <si>
    <t>工程范围：第1标段（长沙项目部：京港澳高速临长段K1444+300-K1492+788、绕城东南段K27+012-K038+806、绕城东北段K0+000-K13+222、许广高速长湘段K660+697-K722+242、杭长高速大浏段K637+000-K720+644、长潭高速K1492+788-K1537+548、长永高速K738+644-K760+189）</t>
  </si>
  <si>
    <t>细目名称</t>
  </si>
  <si>
    <t>工作内容</t>
  </si>
  <si>
    <t>单位</t>
  </si>
  <si>
    <t>工程数量</t>
  </si>
  <si>
    <t>劳务限价
（除未包含的材料、机械以外的其他所有项目，含3%税金）</t>
  </si>
  <si>
    <t>限价金额
（元）</t>
  </si>
  <si>
    <r>
      <rPr>
        <sz val="9"/>
        <rFont val="黑体"/>
        <charset val="134"/>
      </rPr>
      <t>投标报价</t>
    </r>
    <r>
      <rPr>
        <sz val="9"/>
        <rFont val="Times New Roman"/>
        <charset val="134"/>
      </rPr>
      <t xml:space="preserve">
</t>
    </r>
    <r>
      <rPr>
        <sz val="9"/>
        <rFont val="黑体"/>
        <charset val="134"/>
      </rPr>
      <t>（除未包含的材料、机械以外的其他所有项目，含</t>
    </r>
    <r>
      <rPr>
        <sz val="9"/>
        <rFont val="Times New Roman"/>
        <charset val="134"/>
      </rPr>
      <t>3%</t>
    </r>
    <r>
      <rPr>
        <sz val="9"/>
        <rFont val="黑体"/>
        <charset val="134"/>
      </rPr>
      <t>税金）</t>
    </r>
  </si>
  <si>
    <t>投标金额
（元）</t>
  </si>
  <si>
    <t>未包含的材料、机械</t>
  </si>
  <si>
    <t>LWYGB</t>
  </si>
  <si>
    <r>
      <rPr>
        <b/>
        <sz val="9"/>
        <rFont val="宋体"/>
        <charset val="134"/>
      </rPr>
      <t>维修施工类</t>
    </r>
  </si>
  <si>
    <t>RCYHLW300</t>
  </si>
  <si>
    <r>
      <rPr>
        <b/>
        <sz val="9"/>
        <rFont val="宋体"/>
        <charset val="134"/>
      </rPr>
      <t>第</t>
    </r>
    <r>
      <rPr>
        <b/>
        <sz val="9"/>
        <rFont val="Times New Roman"/>
        <charset val="134"/>
      </rPr>
      <t>300</t>
    </r>
    <r>
      <rPr>
        <b/>
        <sz val="9"/>
        <rFont val="宋体"/>
        <charset val="134"/>
      </rPr>
      <t>章</t>
    </r>
    <r>
      <rPr>
        <b/>
        <sz val="9"/>
        <rFont val="Times New Roman"/>
        <charset val="134"/>
      </rPr>
      <t xml:space="preserve">  </t>
    </r>
    <r>
      <rPr>
        <b/>
        <sz val="9"/>
        <rFont val="宋体"/>
        <charset val="134"/>
      </rPr>
      <t>路面</t>
    </r>
  </si>
  <si>
    <t>RCYHLW302</t>
  </si>
  <si>
    <t>路面特殊污染物处理</t>
  </si>
  <si>
    <t/>
  </si>
  <si>
    <t>RCYHLW30201</t>
  </si>
  <si>
    <r>
      <rPr>
        <sz val="9"/>
        <rFont val="宋体"/>
        <charset val="134"/>
      </rPr>
      <t>油类、酸碱类化学物质污染沥青路面清洗</t>
    </r>
  </si>
  <si>
    <t>m2</t>
  </si>
  <si>
    <t>RCYHLW30202</t>
  </si>
  <si>
    <r>
      <rPr>
        <sz val="9"/>
        <rFont val="宋体"/>
        <charset val="134"/>
      </rPr>
      <t>油类、酸碱类化学物质污染水泥路面清洗</t>
    </r>
  </si>
  <si>
    <t>RCYHLW30203</t>
  </si>
  <si>
    <r>
      <rPr>
        <sz val="9"/>
        <rFont val="宋体"/>
        <charset val="134"/>
      </rPr>
      <t>其他物质污染路面清洗</t>
    </r>
  </si>
  <si>
    <t>RCYHLW305</t>
  </si>
  <si>
    <r>
      <rPr>
        <sz val="9"/>
        <rFont val="宋体"/>
        <charset val="134"/>
      </rPr>
      <t>挖除、铣刨旧路面</t>
    </r>
  </si>
  <si>
    <t>RCYHLW30501</t>
  </si>
  <si>
    <r>
      <rPr>
        <sz val="9"/>
        <rFont val="宋体"/>
        <charset val="134"/>
      </rPr>
      <t>水泥混凝土路面</t>
    </r>
  </si>
  <si>
    <t>RCYHLW3050101</t>
  </si>
  <si>
    <r>
      <rPr>
        <sz val="9"/>
        <rFont val="宋体"/>
        <charset val="134"/>
      </rPr>
      <t>挖除水泥混凝土路面</t>
    </r>
  </si>
  <si>
    <r>
      <rPr>
        <sz val="9"/>
        <rFont val="Times New Roman"/>
        <charset val="134"/>
      </rPr>
      <t>1</t>
    </r>
    <r>
      <rPr>
        <sz val="9"/>
        <rFont val="宋体"/>
        <charset val="134"/>
      </rPr>
      <t>.挖除、装卸、运输和定点堆放</t>
    </r>
    <r>
      <rPr>
        <sz val="9"/>
        <rFont val="Times New Roman"/>
        <charset val="134"/>
      </rPr>
      <t>;2</t>
    </r>
    <r>
      <rPr>
        <sz val="9"/>
        <rFont val="宋体"/>
        <charset val="134"/>
      </rPr>
      <t>.挖除后平整压实</t>
    </r>
  </si>
  <si>
    <t>m3</t>
  </si>
  <si>
    <t>RCYHLW3050102</t>
  </si>
  <si>
    <r>
      <rPr>
        <sz val="9"/>
        <rFont val="宋体"/>
        <charset val="134"/>
      </rPr>
      <t>挖除钢筋混凝土路面</t>
    </r>
  </si>
  <si>
    <r>
      <rPr>
        <sz val="9"/>
        <rFont val="Times New Roman"/>
        <charset val="134"/>
      </rPr>
      <t>1</t>
    </r>
    <r>
      <rPr>
        <sz val="9"/>
        <rFont val="宋体"/>
        <charset val="134"/>
      </rPr>
      <t>.挖除、装卸、运输和定点堆放</t>
    </r>
    <r>
      <rPr>
        <sz val="9"/>
        <rFont val="Times New Roman"/>
        <charset val="134"/>
      </rPr>
      <t>;3</t>
    </r>
    <r>
      <rPr>
        <sz val="9"/>
        <rFont val="宋体"/>
        <charset val="134"/>
      </rPr>
      <t>.挖除后平整压实</t>
    </r>
  </si>
  <si>
    <t>RCYHLW3050103</t>
  </si>
  <si>
    <r>
      <rPr>
        <sz val="9"/>
        <rFont val="宋体"/>
        <charset val="134"/>
      </rPr>
      <t>人工挖除水泥混凝土路面</t>
    </r>
    <r>
      <rPr>
        <sz val="9"/>
        <rFont val="Times New Roman"/>
        <charset val="134"/>
      </rPr>
      <t xml:space="preserve"> </t>
    </r>
  </si>
  <si>
    <t>RCYHLW30502</t>
  </si>
  <si>
    <r>
      <rPr>
        <sz val="9"/>
        <rFont val="宋体"/>
        <charset val="134"/>
      </rPr>
      <t>沥青混凝土路面</t>
    </r>
  </si>
  <si>
    <t>RCYHLW3050202</t>
  </si>
  <si>
    <r>
      <rPr>
        <sz val="9"/>
        <rFont val="宋体"/>
        <charset val="134"/>
      </rPr>
      <t>挖除沥青混凝土路面</t>
    </r>
  </si>
  <si>
    <t>RCYHLW3050203</t>
  </si>
  <si>
    <r>
      <rPr>
        <sz val="9"/>
        <rFont val="Times New Roman"/>
        <charset val="134"/>
      </rPr>
      <t>1cm</t>
    </r>
    <r>
      <rPr>
        <sz val="9"/>
        <rFont val="宋体"/>
        <charset val="134"/>
      </rPr>
      <t>精铣刨</t>
    </r>
  </si>
  <si>
    <r>
      <rPr>
        <sz val="9"/>
        <rFont val="Times New Roman"/>
        <charset val="134"/>
      </rPr>
      <t>1</t>
    </r>
    <r>
      <rPr>
        <sz val="9"/>
        <rFont val="宋体"/>
        <charset val="134"/>
      </rPr>
      <t>.铣刨、装卸、运输和定点堆放</t>
    </r>
    <r>
      <rPr>
        <sz val="9"/>
        <rFont val="Times New Roman"/>
        <charset val="134"/>
      </rPr>
      <t>;2</t>
    </r>
    <r>
      <rPr>
        <sz val="9"/>
        <rFont val="宋体"/>
        <charset val="134"/>
      </rPr>
      <t>.铣刨后清理现场</t>
    </r>
  </si>
  <si>
    <t>1000mm以内路面铣刨机SF100T4</t>
  </si>
  <si>
    <t>RCYHLW30503</t>
  </si>
  <si>
    <r>
      <rPr>
        <sz val="9"/>
        <rFont val="宋体"/>
        <charset val="134"/>
      </rPr>
      <t>挖除块石路面</t>
    </r>
  </si>
  <si>
    <t>RCYHLW30504</t>
  </si>
  <si>
    <r>
      <rPr>
        <sz val="9"/>
        <rFont val="宋体"/>
        <charset val="134"/>
      </rPr>
      <t>挖除碎（砾）石路面</t>
    </r>
  </si>
  <si>
    <t>RCYHLW30505</t>
  </si>
  <si>
    <r>
      <rPr>
        <sz val="9"/>
        <rFont val="宋体"/>
        <charset val="134"/>
      </rPr>
      <t>挖除基层、底基层</t>
    </r>
  </si>
  <si>
    <t>RCYHLW30506</t>
  </si>
  <si>
    <r>
      <rPr>
        <sz val="9"/>
        <rFont val="宋体"/>
        <charset val="134"/>
      </rPr>
      <t>挖除旧路肩</t>
    </r>
  </si>
  <si>
    <t>RCYHLW3050601</t>
  </si>
  <si>
    <r>
      <rPr>
        <sz val="9"/>
        <rFont val="宋体"/>
        <charset val="134"/>
      </rPr>
      <t>挖除土路肩</t>
    </r>
  </si>
  <si>
    <r>
      <rPr>
        <sz val="9"/>
        <rFont val="Times New Roman"/>
        <charset val="134"/>
      </rPr>
      <t>1</t>
    </r>
    <r>
      <rPr>
        <sz val="9"/>
        <rFont val="宋体"/>
        <charset val="134"/>
      </rPr>
      <t>.挖除、装卸、运输和定点堆放</t>
    </r>
    <r>
      <rPr>
        <sz val="9"/>
        <rFont val="Times New Roman"/>
        <charset val="134"/>
      </rPr>
      <t xml:space="preserve">
2</t>
    </r>
    <r>
      <rPr>
        <sz val="9"/>
        <rFont val="宋体"/>
        <charset val="134"/>
      </rPr>
      <t>.挖除后平整压实</t>
    </r>
  </si>
  <si>
    <t>RCYHLW3050602</t>
  </si>
  <si>
    <r>
      <rPr>
        <sz val="9"/>
        <rFont val="宋体"/>
        <charset val="134"/>
      </rPr>
      <t>挖除浆砌片石路肩</t>
    </r>
  </si>
  <si>
    <t>RCYHLW3050603</t>
  </si>
  <si>
    <r>
      <rPr>
        <sz val="9"/>
        <rFont val="宋体"/>
        <charset val="134"/>
      </rPr>
      <t>挖除混凝土路肩</t>
    </r>
  </si>
  <si>
    <t>RCYHLW30507</t>
  </si>
  <si>
    <r>
      <rPr>
        <sz val="9"/>
        <rFont val="宋体"/>
        <charset val="134"/>
      </rPr>
      <t>挖除泥结碎石路面</t>
    </r>
  </si>
  <si>
    <t>RCYHLW306</t>
  </si>
  <si>
    <r>
      <rPr>
        <sz val="9"/>
        <rFont val="宋体"/>
        <charset val="134"/>
      </rPr>
      <t>路面垫层</t>
    </r>
  </si>
  <si>
    <t>RCYHLW30601</t>
  </si>
  <si>
    <r>
      <rPr>
        <sz val="9"/>
        <rFont val="宋体"/>
        <charset val="134"/>
      </rPr>
      <t>碎石垫层</t>
    </r>
  </si>
  <si>
    <t>RCYHLW3060101</t>
  </si>
  <si>
    <r>
      <rPr>
        <sz val="9"/>
        <rFont val="宋体"/>
        <charset val="134"/>
      </rPr>
      <t>级配碎石垫层（厚</t>
    </r>
    <r>
      <rPr>
        <sz val="9"/>
        <rFont val="Times New Roman"/>
        <charset val="134"/>
      </rPr>
      <t>20cm</t>
    </r>
    <r>
      <rPr>
        <sz val="9"/>
        <rFont val="宋体"/>
        <charset val="134"/>
      </rPr>
      <t>）</t>
    </r>
  </si>
  <si>
    <r>
      <rPr>
        <sz val="9"/>
        <rFont val="Times New Roman"/>
        <charset val="134"/>
      </rPr>
      <t>1</t>
    </r>
    <r>
      <rPr>
        <sz val="9"/>
        <rFont val="宋体"/>
        <charset val="134"/>
      </rPr>
      <t>．清理下承层、洒水</t>
    </r>
    <r>
      <rPr>
        <sz val="9"/>
        <rFont val="Times New Roman"/>
        <charset val="134"/>
      </rPr>
      <t>2</t>
    </r>
    <r>
      <rPr>
        <sz val="9"/>
        <rFont val="宋体"/>
        <charset val="134"/>
      </rPr>
      <t>．配运料</t>
    </r>
    <r>
      <rPr>
        <sz val="9"/>
        <rFont val="Times New Roman"/>
        <charset val="134"/>
      </rPr>
      <t>3</t>
    </r>
    <r>
      <rPr>
        <sz val="9"/>
        <rFont val="宋体"/>
        <charset val="134"/>
      </rPr>
      <t>．摊铺、整型</t>
    </r>
    <r>
      <rPr>
        <sz val="9"/>
        <rFont val="Times New Roman"/>
        <charset val="134"/>
      </rPr>
      <t>4</t>
    </r>
    <r>
      <rPr>
        <sz val="9"/>
        <rFont val="宋体"/>
        <charset val="134"/>
      </rPr>
      <t>．碾压</t>
    </r>
  </si>
  <si>
    <t>RCYHLW3060102</t>
  </si>
  <si>
    <r>
      <rPr>
        <sz val="9"/>
        <rFont val="宋体"/>
        <charset val="134"/>
      </rPr>
      <t>级配碎石垫层每增减</t>
    </r>
    <r>
      <rPr>
        <sz val="9"/>
        <rFont val="Times New Roman"/>
        <charset val="134"/>
      </rPr>
      <t>1cm</t>
    </r>
  </si>
  <si>
    <t>RCYHLW30602</t>
  </si>
  <si>
    <r>
      <rPr>
        <sz val="9"/>
        <rFont val="宋体"/>
        <charset val="134"/>
      </rPr>
      <t>砂砾垫层</t>
    </r>
  </si>
  <si>
    <t>RCYHLW3060201</t>
  </si>
  <si>
    <r>
      <rPr>
        <sz val="9"/>
        <rFont val="宋体"/>
        <charset val="134"/>
      </rPr>
      <t>砂砾垫层（厚</t>
    </r>
    <r>
      <rPr>
        <sz val="9"/>
        <rFont val="Times New Roman"/>
        <charset val="134"/>
      </rPr>
      <t>10cm</t>
    </r>
    <r>
      <rPr>
        <sz val="9"/>
        <rFont val="宋体"/>
        <charset val="134"/>
      </rPr>
      <t>）</t>
    </r>
  </si>
  <si>
    <t>RCYHLW3060202</t>
  </si>
  <si>
    <r>
      <rPr>
        <sz val="9"/>
        <rFont val="宋体"/>
        <charset val="134"/>
      </rPr>
      <t>砂砾垫层每增减</t>
    </r>
    <r>
      <rPr>
        <sz val="9"/>
        <rFont val="Times New Roman"/>
        <charset val="134"/>
      </rPr>
      <t>1cm</t>
    </r>
  </si>
  <si>
    <t>RCYHLW307</t>
  </si>
  <si>
    <r>
      <rPr>
        <sz val="9"/>
        <rFont val="宋体"/>
        <charset val="134"/>
      </rPr>
      <t>路面底基层</t>
    </r>
  </si>
  <si>
    <t>RCYHLW30702</t>
  </si>
  <si>
    <r>
      <rPr>
        <sz val="9"/>
        <rFont val="宋体"/>
        <charset val="134"/>
      </rPr>
      <t>水泥稳定土底基层</t>
    </r>
  </si>
  <si>
    <t>RCYHLW3070201</t>
  </si>
  <si>
    <r>
      <rPr>
        <sz val="9"/>
        <rFont val="Times New Roman"/>
        <charset val="134"/>
      </rPr>
      <t>5%</t>
    </r>
    <r>
      <rPr>
        <sz val="9"/>
        <rFont val="宋体"/>
        <charset val="134"/>
      </rPr>
      <t>水泥稳定碎石底基层（厚</t>
    </r>
    <r>
      <rPr>
        <sz val="9"/>
        <rFont val="Times New Roman"/>
        <charset val="134"/>
      </rPr>
      <t>20cm</t>
    </r>
    <r>
      <rPr>
        <sz val="9"/>
        <rFont val="宋体"/>
        <charset val="134"/>
      </rPr>
      <t>）</t>
    </r>
  </si>
  <si>
    <r>
      <rPr>
        <sz val="9"/>
        <rFont val="Times New Roman"/>
        <charset val="134"/>
      </rPr>
      <t>1</t>
    </r>
    <r>
      <rPr>
        <sz val="9"/>
        <rFont val="宋体"/>
        <charset val="134"/>
      </rPr>
      <t>．清理下承层、洒水</t>
    </r>
    <r>
      <rPr>
        <sz val="9"/>
        <rFont val="Times New Roman"/>
        <charset val="134"/>
      </rPr>
      <t>2</t>
    </r>
    <r>
      <rPr>
        <sz val="9"/>
        <rFont val="宋体"/>
        <charset val="134"/>
      </rPr>
      <t>．配运料</t>
    </r>
    <r>
      <rPr>
        <sz val="9"/>
        <rFont val="Times New Roman"/>
        <charset val="134"/>
      </rPr>
      <t>3</t>
    </r>
    <r>
      <rPr>
        <sz val="9"/>
        <rFont val="宋体"/>
        <charset val="134"/>
      </rPr>
      <t>．摊铺、整型</t>
    </r>
    <r>
      <rPr>
        <sz val="9"/>
        <rFont val="Times New Roman"/>
        <charset val="134"/>
      </rPr>
      <t>4</t>
    </r>
    <r>
      <rPr>
        <sz val="9"/>
        <rFont val="宋体"/>
        <charset val="134"/>
      </rPr>
      <t>．碾压</t>
    </r>
    <r>
      <rPr>
        <sz val="9"/>
        <rFont val="Times New Roman"/>
        <charset val="134"/>
      </rPr>
      <t>5</t>
    </r>
    <r>
      <rPr>
        <sz val="9"/>
        <rFont val="宋体"/>
        <charset val="134"/>
      </rPr>
      <t>．养护</t>
    </r>
  </si>
  <si>
    <t>RCYHLW3070202</t>
  </si>
  <si>
    <r>
      <rPr>
        <sz val="9"/>
        <rFont val="Times New Roman"/>
        <charset val="134"/>
      </rPr>
      <t>5%</t>
    </r>
    <r>
      <rPr>
        <sz val="9"/>
        <rFont val="宋体"/>
        <charset val="134"/>
      </rPr>
      <t>水泥稳定碎石底基层每增减</t>
    </r>
    <r>
      <rPr>
        <sz val="9"/>
        <rFont val="Times New Roman"/>
        <charset val="134"/>
      </rPr>
      <t>1cm</t>
    </r>
  </si>
  <si>
    <t>RCYHLW3070203</t>
  </si>
  <si>
    <r>
      <rPr>
        <sz val="9"/>
        <rFont val="Times New Roman"/>
        <charset val="134"/>
      </rPr>
      <t>4%</t>
    </r>
    <r>
      <rPr>
        <sz val="9"/>
        <rFont val="宋体"/>
        <charset val="134"/>
      </rPr>
      <t>水泥稳定碎石底基层（厚</t>
    </r>
    <r>
      <rPr>
        <sz val="9"/>
        <rFont val="Times New Roman"/>
        <charset val="134"/>
      </rPr>
      <t>20cm</t>
    </r>
    <r>
      <rPr>
        <sz val="9"/>
        <rFont val="宋体"/>
        <charset val="134"/>
      </rPr>
      <t>）</t>
    </r>
  </si>
  <si>
    <t>RCYHLW3070204</t>
  </si>
  <si>
    <r>
      <rPr>
        <sz val="9"/>
        <rFont val="Times New Roman"/>
        <charset val="134"/>
      </rPr>
      <t>4%</t>
    </r>
    <r>
      <rPr>
        <sz val="9"/>
        <rFont val="宋体"/>
        <charset val="134"/>
      </rPr>
      <t>水泥稳定碎石底基层每增减</t>
    </r>
    <r>
      <rPr>
        <sz val="9"/>
        <rFont val="Times New Roman"/>
        <charset val="134"/>
      </rPr>
      <t>1cm</t>
    </r>
  </si>
  <si>
    <t>RCYHLW308</t>
  </si>
  <si>
    <r>
      <rPr>
        <sz val="9"/>
        <rFont val="宋体"/>
        <charset val="134"/>
      </rPr>
      <t>路面基层</t>
    </r>
  </si>
  <si>
    <t>RCYHLW30801</t>
  </si>
  <si>
    <r>
      <rPr>
        <sz val="9"/>
        <rFont val="宋体"/>
        <charset val="134"/>
      </rPr>
      <t>石灰稳定粒料基层</t>
    </r>
  </si>
  <si>
    <t>RCYHLW3080101</t>
  </si>
  <si>
    <r>
      <rPr>
        <sz val="9"/>
        <rFont val="宋体"/>
        <charset val="134"/>
      </rPr>
      <t>泥灰结碎石基层（厚</t>
    </r>
    <r>
      <rPr>
        <sz val="9"/>
        <rFont val="Times New Roman"/>
        <charset val="134"/>
      </rPr>
      <t>8cm</t>
    </r>
    <r>
      <rPr>
        <sz val="9"/>
        <rFont val="宋体"/>
        <charset val="134"/>
      </rPr>
      <t>）</t>
    </r>
  </si>
  <si>
    <r>
      <rPr>
        <sz val="9"/>
        <rFont val="Times New Roman"/>
        <charset val="134"/>
      </rPr>
      <t>1</t>
    </r>
    <r>
      <rPr>
        <sz val="9"/>
        <rFont val="宋体"/>
        <charset val="134"/>
      </rPr>
      <t>．清理下承层、洒水</t>
    </r>
    <r>
      <rPr>
        <sz val="9"/>
        <rFont val="Times New Roman"/>
        <charset val="134"/>
      </rPr>
      <t>2</t>
    </r>
    <r>
      <rPr>
        <sz val="9"/>
        <rFont val="宋体"/>
        <charset val="134"/>
      </rPr>
      <t>．拌和、运输</t>
    </r>
    <r>
      <rPr>
        <sz val="9"/>
        <rFont val="Times New Roman"/>
        <charset val="134"/>
      </rPr>
      <t xml:space="preserve">
3</t>
    </r>
    <r>
      <rPr>
        <sz val="9"/>
        <rFont val="宋体"/>
        <charset val="134"/>
      </rPr>
      <t>．摊铺、整型</t>
    </r>
    <r>
      <rPr>
        <sz val="9"/>
        <rFont val="Times New Roman"/>
        <charset val="134"/>
      </rPr>
      <t xml:space="preserve">
4</t>
    </r>
    <r>
      <rPr>
        <sz val="9"/>
        <rFont val="宋体"/>
        <charset val="134"/>
      </rPr>
      <t>．碾压</t>
    </r>
    <r>
      <rPr>
        <sz val="9"/>
        <rFont val="Times New Roman"/>
        <charset val="134"/>
      </rPr>
      <t xml:space="preserve">
5</t>
    </r>
    <r>
      <rPr>
        <sz val="9"/>
        <rFont val="宋体"/>
        <charset val="134"/>
      </rPr>
      <t>．养护</t>
    </r>
  </si>
  <si>
    <t>RCYHLW3080102</t>
  </si>
  <si>
    <r>
      <rPr>
        <sz val="9"/>
        <rFont val="宋体"/>
        <charset val="134"/>
      </rPr>
      <t>泥灰结碎石基层每增减</t>
    </r>
    <r>
      <rPr>
        <sz val="9"/>
        <rFont val="Times New Roman"/>
        <charset val="134"/>
      </rPr>
      <t>1cm</t>
    </r>
  </si>
  <si>
    <t>RCYHLW30802</t>
  </si>
  <si>
    <r>
      <rPr>
        <sz val="9"/>
        <rFont val="宋体"/>
        <charset val="134"/>
      </rPr>
      <t>水泥稳定粒料基层</t>
    </r>
  </si>
  <si>
    <t>RCYHLW3080201</t>
  </si>
  <si>
    <r>
      <rPr>
        <sz val="9"/>
        <rFont val="Times New Roman"/>
        <charset val="134"/>
      </rPr>
      <t>5%</t>
    </r>
    <r>
      <rPr>
        <sz val="9"/>
        <rFont val="宋体"/>
        <charset val="134"/>
      </rPr>
      <t>水泥稳定砂砾层（厚</t>
    </r>
    <r>
      <rPr>
        <sz val="9"/>
        <rFont val="Times New Roman"/>
        <charset val="134"/>
      </rPr>
      <t>15cm</t>
    </r>
    <r>
      <rPr>
        <sz val="9"/>
        <rFont val="宋体"/>
        <charset val="134"/>
      </rPr>
      <t>）</t>
    </r>
  </si>
  <si>
    <r>
      <rPr>
        <sz val="9"/>
        <rFont val="Times New Roman"/>
        <charset val="134"/>
      </rPr>
      <t>1</t>
    </r>
    <r>
      <rPr>
        <sz val="9"/>
        <rFont val="宋体"/>
        <charset val="134"/>
      </rPr>
      <t>．清理下承层、洒水</t>
    </r>
    <r>
      <rPr>
        <sz val="9"/>
        <rFont val="Times New Roman"/>
        <charset val="134"/>
      </rPr>
      <t>2</t>
    </r>
    <r>
      <rPr>
        <sz val="9"/>
        <rFont val="宋体"/>
        <charset val="134"/>
      </rPr>
      <t>．拌和、运输</t>
    </r>
    <r>
      <rPr>
        <sz val="9"/>
        <rFont val="Times New Roman"/>
        <charset val="134"/>
      </rPr>
      <t xml:space="preserve">
3</t>
    </r>
    <r>
      <rPr>
        <sz val="9"/>
        <rFont val="宋体"/>
        <charset val="134"/>
      </rPr>
      <t>．摊铺、整型</t>
    </r>
    <r>
      <rPr>
        <sz val="9"/>
        <rFont val="Times New Roman"/>
        <charset val="134"/>
      </rPr>
      <t>4</t>
    </r>
    <r>
      <rPr>
        <sz val="9"/>
        <rFont val="宋体"/>
        <charset val="134"/>
      </rPr>
      <t>．碾压</t>
    </r>
    <r>
      <rPr>
        <sz val="9"/>
        <rFont val="Times New Roman"/>
        <charset val="134"/>
      </rPr>
      <t>5</t>
    </r>
    <r>
      <rPr>
        <sz val="9"/>
        <rFont val="宋体"/>
        <charset val="134"/>
      </rPr>
      <t>．养护</t>
    </r>
  </si>
  <si>
    <t>RCYHLW3080202</t>
  </si>
  <si>
    <r>
      <rPr>
        <sz val="9"/>
        <rFont val="Times New Roman"/>
        <charset val="134"/>
      </rPr>
      <t>5%</t>
    </r>
    <r>
      <rPr>
        <sz val="9"/>
        <rFont val="宋体"/>
        <charset val="134"/>
      </rPr>
      <t>水泥稳定砂砾层每增减</t>
    </r>
    <r>
      <rPr>
        <sz val="9"/>
        <rFont val="Times New Roman"/>
        <charset val="134"/>
      </rPr>
      <t>1cm</t>
    </r>
  </si>
  <si>
    <t>RCYHLW3080203</t>
  </si>
  <si>
    <r>
      <rPr>
        <sz val="9"/>
        <rFont val="Times New Roman"/>
        <charset val="134"/>
      </rPr>
      <t>5%</t>
    </r>
    <r>
      <rPr>
        <sz val="9"/>
        <rFont val="宋体"/>
        <charset val="134"/>
      </rPr>
      <t>水泥稳定碎石基层（厚</t>
    </r>
    <r>
      <rPr>
        <sz val="9"/>
        <rFont val="Times New Roman"/>
        <charset val="134"/>
      </rPr>
      <t>20cm</t>
    </r>
    <r>
      <rPr>
        <sz val="9"/>
        <rFont val="宋体"/>
        <charset val="134"/>
      </rPr>
      <t>）</t>
    </r>
  </si>
  <si>
    <t>RCYHLW3080204</t>
  </si>
  <si>
    <r>
      <rPr>
        <sz val="9"/>
        <rFont val="Times New Roman"/>
        <charset val="134"/>
      </rPr>
      <t>5%</t>
    </r>
    <r>
      <rPr>
        <sz val="9"/>
        <rFont val="宋体"/>
        <charset val="134"/>
      </rPr>
      <t>水泥稳定碎石基层每增减</t>
    </r>
    <r>
      <rPr>
        <sz val="9"/>
        <rFont val="Times New Roman"/>
        <charset val="134"/>
      </rPr>
      <t>1cm</t>
    </r>
  </si>
  <si>
    <t>RCYHLW30805</t>
  </si>
  <si>
    <r>
      <rPr>
        <sz val="9"/>
        <rFont val="宋体"/>
        <charset val="134"/>
      </rPr>
      <t>贫混凝土基层</t>
    </r>
  </si>
  <si>
    <t>RCYHLW3080501</t>
  </si>
  <si>
    <r>
      <rPr>
        <sz val="9"/>
        <rFont val="Times New Roman"/>
        <charset val="134"/>
      </rPr>
      <t>C20</t>
    </r>
    <r>
      <rPr>
        <sz val="9"/>
        <rFont val="宋体"/>
        <charset val="134"/>
      </rPr>
      <t>素混凝土基层（厚</t>
    </r>
    <r>
      <rPr>
        <sz val="9"/>
        <rFont val="Times New Roman"/>
        <charset val="134"/>
      </rPr>
      <t>17cm</t>
    </r>
    <r>
      <rPr>
        <sz val="9"/>
        <rFont val="宋体"/>
        <charset val="134"/>
      </rPr>
      <t>）</t>
    </r>
  </si>
  <si>
    <r>
      <rPr>
        <sz val="9"/>
        <rFont val="Times New Roman"/>
        <charset val="134"/>
      </rPr>
      <t>1</t>
    </r>
    <r>
      <rPr>
        <sz val="9"/>
        <rFont val="宋体"/>
        <charset val="134"/>
      </rPr>
      <t>．清理下承面、湿润</t>
    </r>
    <r>
      <rPr>
        <sz val="9"/>
        <rFont val="Times New Roman"/>
        <charset val="134"/>
      </rPr>
      <t xml:space="preserve">
2</t>
    </r>
    <r>
      <rPr>
        <sz val="9"/>
        <rFont val="宋体"/>
        <charset val="134"/>
      </rPr>
      <t>．模板架设和拆除</t>
    </r>
    <r>
      <rPr>
        <sz val="9"/>
        <rFont val="Times New Roman"/>
        <charset val="134"/>
      </rPr>
      <t>3</t>
    </r>
    <r>
      <rPr>
        <sz val="9"/>
        <rFont val="宋体"/>
        <charset val="134"/>
      </rPr>
      <t>．拌和、运输</t>
    </r>
    <r>
      <rPr>
        <sz val="9"/>
        <rFont val="Times New Roman"/>
        <charset val="134"/>
      </rPr>
      <t xml:space="preserve">
4</t>
    </r>
    <r>
      <rPr>
        <sz val="9"/>
        <rFont val="宋体"/>
        <charset val="134"/>
      </rPr>
      <t>．摊铺、振捣、抹平</t>
    </r>
    <r>
      <rPr>
        <sz val="9"/>
        <rFont val="Times New Roman"/>
        <charset val="134"/>
      </rPr>
      <t>5</t>
    </r>
    <r>
      <rPr>
        <sz val="9"/>
        <rFont val="宋体"/>
        <charset val="134"/>
      </rPr>
      <t>．养护</t>
    </r>
  </si>
  <si>
    <t>C20基层混凝土</t>
  </si>
  <si>
    <t>RCYHLW3080502</t>
  </si>
  <si>
    <r>
      <rPr>
        <sz val="9"/>
        <rFont val="Times New Roman"/>
        <charset val="134"/>
      </rPr>
      <t>C20</t>
    </r>
    <r>
      <rPr>
        <sz val="9"/>
        <rFont val="宋体"/>
        <charset val="134"/>
      </rPr>
      <t>素混凝土基层每增减</t>
    </r>
    <r>
      <rPr>
        <sz val="9"/>
        <rFont val="Times New Roman"/>
        <charset val="134"/>
      </rPr>
      <t>1cm</t>
    </r>
  </si>
  <si>
    <t>RCYHLW30809</t>
  </si>
  <si>
    <r>
      <rPr>
        <sz val="9"/>
        <rFont val="Times New Roman"/>
        <charset val="134"/>
      </rPr>
      <t>C30</t>
    </r>
    <r>
      <rPr>
        <sz val="9"/>
        <rFont val="宋体"/>
        <charset val="134"/>
      </rPr>
      <t>无砂混凝土上基层（厚</t>
    </r>
    <r>
      <rPr>
        <sz val="9"/>
        <rFont val="Times New Roman"/>
        <charset val="134"/>
      </rPr>
      <t>18cm</t>
    </r>
    <r>
      <rPr>
        <sz val="9"/>
        <rFont val="宋体"/>
        <charset val="134"/>
      </rPr>
      <t>）</t>
    </r>
  </si>
  <si>
    <t>C30无砂混凝土</t>
  </si>
  <si>
    <t>RCYHLW30810</t>
  </si>
  <si>
    <r>
      <rPr>
        <sz val="9"/>
        <rFont val="宋体"/>
        <charset val="134"/>
      </rPr>
      <t>共振碎石化</t>
    </r>
  </si>
  <si>
    <t>RCYHLW3081001</t>
  </si>
  <si>
    <r>
      <rPr>
        <sz val="9"/>
        <rFont val="Times New Roman"/>
        <charset val="134"/>
      </rPr>
      <t>1</t>
    </r>
    <r>
      <rPr>
        <sz val="9"/>
        <rFont val="宋体"/>
        <charset val="134"/>
      </rPr>
      <t>．清理下承面、湿润</t>
    </r>
    <r>
      <rPr>
        <sz val="9"/>
        <rFont val="Times New Roman"/>
        <charset val="134"/>
      </rPr>
      <t xml:space="preserve">
2</t>
    </r>
    <r>
      <rPr>
        <sz val="9"/>
        <rFont val="宋体"/>
        <charset val="134"/>
      </rPr>
      <t>．打碎</t>
    </r>
    <r>
      <rPr>
        <sz val="9"/>
        <rFont val="Times New Roman"/>
        <charset val="134"/>
      </rPr>
      <t>3</t>
    </r>
    <r>
      <rPr>
        <sz val="9"/>
        <rFont val="宋体"/>
        <charset val="134"/>
      </rPr>
      <t>．碾压</t>
    </r>
  </si>
  <si>
    <t>RCYHLW3081002</t>
  </si>
  <si>
    <r>
      <rPr>
        <sz val="9"/>
        <rFont val="宋体"/>
        <charset val="134"/>
      </rPr>
      <t>共振碎石化机组进出场</t>
    </r>
  </si>
  <si>
    <r>
      <rPr>
        <sz val="9"/>
        <rFont val="宋体"/>
        <charset val="134"/>
      </rPr>
      <t>项</t>
    </r>
  </si>
  <si>
    <t>RCYHLW309</t>
  </si>
  <si>
    <t>透层、粘层和封层</t>
  </si>
  <si>
    <t>透层</t>
  </si>
  <si>
    <r>
      <rPr>
        <sz val="9"/>
        <rFont val="宋体"/>
        <charset val="134"/>
      </rPr>
      <t>乳化沥青透层（</t>
    </r>
    <r>
      <rPr>
        <sz val="9"/>
        <rFont val="Times New Roman"/>
        <charset val="134"/>
      </rPr>
      <t>3kg/m2)</t>
    </r>
  </si>
  <si>
    <r>
      <rPr>
        <sz val="9"/>
        <rFont val="宋体"/>
        <charset val="134"/>
      </rPr>
      <t>石油沥青透层（</t>
    </r>
    <r>
      <rPr>
        <sz val="9"/>
        <rFont val="Times New Roman"/>
        <charset val="134"/>
      </rPr>
      <t>0.8kg/m2</t>
    </r>
    <r>
      <rPr>
        <sz val="9"/>
        <rFont val="宋体"/>
        <charset val="134"/>
      </rPr>
      <t>）</t>
    </r>
  </si>
  <si>
    <r>
      <rPr>
        <sz val="9"/>
        <rFont val="宋体"/>
        <charset val="134"/>
      </rPr>
      <t>石油沥青透层（</t>
    </r>
    <r>
      <rPr>
        <sz val="9"/>
        <rFont val="Times New Roman"/>
        <charset val="134"/>
      </rPr>
      <t>1kg/m2</t>
    </r>
    <r>
      <rPr>
        <sz val="9"/>
        <rFont val="宋体"/>
        <charset val="134"/>
      </rPr>
      <t>）</t>
    </r>
  </si>
  <si>
    <r>
      <rPr>
        <sz val="9"/>
        <rFont val="宋体"/>
        <charset val="134"/>
      </rPr>
      <t>乳化沥青透层（</t>
    </r>
    <r>
      <rPr>
        <sz val="9"/>
        <rFont val="Times New Roman"/>
        <charset val="134"/>
      </rPr>
      <t>0.9kg/m2)</t>
    </r>
  </si>
  <si>
    <r>
      <rPr>
        <sz val="9"/>
        <rFont val="宋体"/>
        <charset val="134"/>
      </rPr>
      <t>乳化沥青透层（</t>
    </r>
    <r>
      <rPr>
        <sz val="9"/>
        <rFont val="Times New Roman"/>
        <charset val="134"/>
      </rPr>
      <t>1.1kg/m2)</t>
    </r>
  </si>
  <si>
    <t>RCYHLW30902</t>
  </si>
  <si>
    <t>改性乳化沥青粘层</t>
  </si>
  <si>
    <r>
      <rPr>
        <sz val="9"/>
        <rFont val="Times New Roman"/>
        <charset val="134"/>
      </rPr>
      <t>1</t>
    </r>
    <r>
      <rPr>
        <sz val="9"/>
        <rFont val="宋体"/>
        <charset val="134"/>
      </rPr>
      <t>．清理下承层</t>
    </r>
    <r>
      <rPr>
        <sz val="9"/>
        <rFont val="Times New Roman"/>
        <charset val="134"/>
      </rPr>
      <t>2</t>
    </r>
    <r>
      <rPr>
        <sz val="9"/>
        <rFont val="宋体"/>
        <charset val="134"/>
      </rPr>
      <t>．沥青加热、掺配运油</t>
    </r>
    <r>
      <rPr>
        <sz val="9"/>
        <rFont val="Times New Roman"/>
        <charset val="134"/>
      </rPr>
      <t>3</t>
    </r>
    <r>
      <rPr>
        <sz val="9"/>
        <rFont val="宋体"/>
        <charset val="134"/>
      </rPr>
      <t>．洒油、撒矿料</t>
    </r>
    <r>
      <rPr>
        <sz val="9"/>
        <rFont val="Times New Roman"/>
        <charset val="134"/>
      </rPr>
      <t>4</t>
    </r>
    <r>
      <rPr>
        <sz val="9"/>
        <rFont val="宋体"/>
        <charset val="134"/>
      </rPr>
      <t>．养护</t>
    </r>
  </si>
  <si>
    <t>RCYHLW3090201</t>
  </si>
  <si>
    <r>
      <rPr>
        <sz val="9"/>
        <rFont val="宋体"/>
        <charset val="134"/>
      </rPr>
      <t>改性乳化沥青粘层（</t>
    </r>
    <r>
      <rPr>
        <sz val="9"/>
        <rFont val="Times New Roman"/>
        <charset val="134"/>
      </rPr>
      <t>0.5kg/m2</t>
    </r>
    <r>
      <rPr>
        <sz val="9"/>
        <rFont val="宋体"/>
        <charset val="134"/>
      </rPr>
      <t>）</t>
    </r>
  </si>
  <si>
    <t>RCYHLW3090202</t>
  </si>
  <si>
    <r>
      <rPr>
        <sz val="9"/>
        <rFont val="宋体"/>
        <charset val="134"/>
      </rPr>
      <t>改性乳化沥青粘层（</t>
    </r>
    <r>
      <rPr>
        <sz val="9"/>
        <rFont val="Times New Roman"/>
        <charset val="134"/>
      </rPr>
      <t>0.8kg/m2</t>
    </r>
    <r>
      <rPr>
        <sz val="9"/>
        <rFont val="宋体"/>
        <charset val="134"/>
      </rPr>
      <t>）</t>
    </r>
  </si>
  <si>
    <t>RCYHLW3090203</t>
  </si>
  <si>
    <r>
      <rPr>
        <sz val="9"/>
        <rFont val="宋体"/>
        <charset val="134"/>
      </rPr>
      <t>改性乳化沥青粘层（</t>
    </r>
    <r>
      <rPr>
        <sz val="9"/>
        <rFont val="Times New Roman"/>
        <charset val="134"/>
      </rPr>
      <t>0.4kg/m2</t>
    </r>
    <r>
      <rPr>
        <sz val="9"/>
        <rFont val="宋体"/>
        <charset val="134"/>
      </rPr>
      <t>）</t>
    </r>
  </si>
  <si>
    <t>RCYHLW30903</t>
  </si>
  <si>
    <r>
      <rPr>
        <sz val="9"/>
        <rFont val="宋体"/>
        <charset val="134"/>
      </rPr>
      <t>乳化沥青粘层（</t>
    </r>
    <r>
      <rPr>
        <sz val="9"/>
        <rFont val="Times New Roman"/>
        <charset val="134"/>
      </rPr>
      <t>0.8kg/m2</t>
    </r>
    <r>
      <rPr>
        <sz val="9"/>
        <rFont val="宋体"/>
        <charset val="134"/>
      </rPr>
      <t>）</t>
    </r>
  </si>
  <si>
    <t>RCYHLW3090503</t>
  </si>
  <si>
    <t>1cm同步碎石封层</t>
  </si>
  <si>
    <r>
      <rPr>
        <sz val="9"/>
        <rFont val="Times New Roman"/>
        <charset val="134"/>
      </rPr>
      <t>1</t>
    </r>
    <r>
      <rPr>
        <sz val="9"/>
        <rFont val="宋体"/>
        <charset val="134"/>
      </rPr>
      <t>．清理下承层</t>
    </r>
    <r>
      <rPr>
        <sz val="9"/>
        <rFont val="Times New Roman"/>
        <charset val="134"/>
      </rPr>
      <t>2</t>
    </r>
    <r>
      <rPr>
        <sz val="9"/>
        <rFont val="宋体"/>
        <charset val="134"/>
      </rPr>
      <t>．同步碎石车喷洒</t>
    </r>
    <r>
      <rPr>
        <sz val="9"/>
        <rFont val="Times New Roman"/>
        <charset val="134"/>
      </rPr>
      <t>3</t>
    </r>
    <r>
      <rPr>
        <sz val="9"/>
        <rFont val="宋体"/>
        <charset val="134"/>
      </rPr>
      <t>．碾压</t>
    </r>
    <r>
      <rPr>
        <sz val="9"/>
        <rFont val="Times New Roman"/>
        <charset val="134"/>
      </rPr>
      <t>4</t>
    </r>
    <r>
      <rPr>
        <sz val="9"/>
        <rFont val="宋体"/>
        <charset val="134"/>
      </rPr>
      <t>．养护</t>
    </r>
  </si>
  <si>
    <t>LWYGB312</t>
  </si>
  <si>
    <t>改性沥青混凝土面层</t>
  </si>
  <si>
    <t>LWYGB31201</t>
  </si>
  <si>
    <t>铣刨摊铺劳务（交通管制路段）</t>
  </si>
  <si>
    <t>沥青路面铣刨、清扫、病害处理、抗裂帖粘帖、摊铺、压实及现场安全维护、竣工保养、进退场等各阶段劳务工作。</t>
  </si>
  <si>
    <t>LWYGB31202</t>
  </si>
  <si>
    <t>铣刨摊铺劳务（大分流路段）</t>
  </si>
  <si>
    <t>LWYGB315</t>
  </si>
  <si>
    <t>加铺超薄磨耗层</t>
  </si>
  <si>
    <t>LWYGB31501</t>
  </si>
  <si>
    <t>超薄磨耗层劳务</t>
  </si>
  <si>
    <t>路面清扫、摊铺、压实及现场安全维护、竣工保养、进退场等各阶段劳务工作。</t>
  </si>
  <si>
    <t>LWYGB317</t>
  </si>
  <si>
    <t>热再生</t>
  </si>
  <si>
    <t>LWYGB31701</t>
  </si>
  <si>
    <t>就地热再生劳务</t>
  </si>
  <si>
    <t>路面清扫、铣刨、拌合、摊铺、压实及现场安全维护、竣工保养、进退场等各阶段劳务工作。</t>
  </si>
  <si>
    <t>LWYGB318</t>
  </si>
  <si>
    <t xml:space="preserve">交通管制劳务 </t>
  </si>
  <si>
    <t>占道施工安全管制劳务及交通渠化设施、辅助工具、小型机具、运输工具</t>
  </si>
  <si>
    <t>RCYHLW324</t>
  </si>
  <si>
    <r>
      <rPr>
        <sz val="9"/>
        <rFont val="宋体"/>
        <charset val="134"/>
      </rPr>
      <t>培土路肩、中央分隔带回填土、土路肩加固及路缘石</t>
    </r>
  </si>
  <si>
    <t>RCYHLW32401</t>
  </si>
  <si>
    <r>
      <rPr>
        <sz val="9"/>
        <rFont val="宋体"/>
        <charset val="134"/>
      </rPr>
      <t>培土路肩</t>
    </r>
  </si>
  <si>
    <r>
      <rPr>
        <sz val="9"/>
        <rFont val="Times New Roman"/>
        <charset val="134"/>
      </rPr>
      <t>1</t>
    </r>
    <r>
      <rPr>
        <sz val="9"/>
        <rFont val="宋体"/>
        <charset val="134"/>
      </rPr>
      <t>．挖运土</t>
    </r>
    <r>
      <rPr>
        <sz val="9"/>
        <rFont val="Times New Roman"/>
        <charset val="134"/>
      </rPr>
      <t>2</t>
    </r>
    <r>
      <rPr>
        <sz val="9"/>
        <rFont val="宋体"/>
        <charset val="134"/>
      </rPr>
      <t>．培土、整型</t>
    </r>
    <r>
      <rPr>
        <sz val="9"/>
        <rFont val="Times New Roman"/>
        <charset val="134"/>
      </rPr>
      <t>3</t>
    </r>
    <r>
      <rPr>
        <sz val="9"/>
        <rFont val="宋体"/>
        <charset val="134"/>
      </rPr>
      <t>．压实</t>
    </r>
  </si>
  <si>
    <t>RCYHLW32402</t>
  </si>
  <si>
    <r>
      <rPr>
        <sz val="9"/>
        <rFont val="宋体"/>
        <charset val="134"/>
      </rPr>
      <t>中央分隔带回填土</t>
    </r>
  </si>
  <si>
    <t>RCYHLW32403</t>
  </si>
  <si>
    <r>
      <rPr>
        <sz val="9"/>
        <rFont val="宋体"/>
        <charset val="134"/>
      </rPr>
      <t>现浇混凝土加固土路肩</t>
    </r>
  </si>
  <si>
    <t>RCYHLW3240301</t>
  </si>
  <si>
    <r>
      <rPr>
        <sz val="9"/>
        <rFont val="宋体"/>
        <charset val="134"/>
      </rPr>
      <t>混凝土路肩修复</t>
    </r>
  </si>
  <si>
    <t>RCYHLW3240301a</t>
  </si>
  <si>
    <r>
      <rPr>
        <sz val="9"/>
        <rFont val="Times New Roman"/>
        <charset val="134"/>
      </rPr>
      <t>C20</t>
    </r>
    <r>
      <rPr>
        <sz val="9"/>
        <rFont val="宋体"/>
        <charset val="134"/>
      </rPr>
      <t>现浇混凝土路肩</t>
    </r>
  </si>
  <si>
    <r>
      <rPr>
        <sz val="9"/>
        <rFont val="Times New Roman"/>
        <charset val="134"/>
      </rPr>
      <t>1</t>
    </r>
    <r>
      <rPr>
        <sz val="9"/>
        <rFont val="宋体"/>
        <charset val="134"/>
      </rPr>
      <t>．清理下承层；</t>
    </r>
    <r>
      <rPr>
        <sz val="9"/>
        <rFont val="Times New Roman"/>
        <charset val="134"/>
      </rPr>
      <t>2</t>
    </r>
    <r>
      <rPr>
        <sz val="9"/>
        <rFont val="宋体"/>
        <charset val="134"/>
      </rPr>
      <t>．配运料；</t>
    </r>
    <r>
      <rPr>
        <sz val="9"/>
        <rFont val="Times New Roman"/>
        <charset val="134"/>
      </rPr>
      <t>3</t>
    </r>
    <r>
      <rPr>
        <sz val="9"/>
        <rFont val="宋体"/>
        <charset val="134"/>
      </rPr>
      <t>．浇筑；</t>
    </r>
    <r>
      <rPr>
        <sz val="9"/>
        <rFont val="Times New Roman"/>
        <charset val="134"/>
      </rPr>
      <t>4</t>
    </r>
    <r>
      <rPr>
        <sz val="9"/>
        <rFont val="宋体"/>
        <charset val="134"/>
      </rPr>
      <t>．接缝处理；</t>
    </r>
    <r>
      <rPr>
        <sz val="9"/>
        <rFont val="Times New Roman"/>
        <charset val="134"/>
      </rPr>
      <t>5</t>
    </r>
    <r>
      <rPr>
        <sz val="9"/>
        <rFont val="宋体"/>
        <charset val="134"/>
      </rPr>
      <t>．养生</t>
    </r>
  </si>
  <si>
    <t>C20路肩混凝土</t>
  </si>
  <si>
    <t>RCYHLW3240301b</t>
  </si>
  <si>
    <r>
      <rPr>
        <sz val="9"/>
        <rFont val="宋体"/>
        <charset val="134"/>
      </rPr>
      <t>混凝土标号每增减</t>
    </r>
    <r>
      <rPr>
        <sz val="9"/>
        <rFont val="Times New Roman"/>
        <charset val="134"/>
      </rPr>
      <t>5</t>
    </r>
  </si>
  <si>
    <t>RCYHLW3240304</t>
  </si>
  <si>
    <r>
      <rPr>
        <sz val="9"/>
        <rFont val="Times New Roman"/>
        <charset val="134"/>
      </rPr>
      <t>C20</t>
    </r>
    <r>
      <rPr>
        <sz val="9"/>
        <rFont val="宋体"/>
        <charset val="134"/>
      </rPr>
      <t>砼浇筑路肩裂缝、沿线设施基座维修</t>
    </r>
  </si>
  <si>
    <t>C20混凝土</t>
  </si>
  <si>
    <t>RCYHLW3240305</t>
  </si>
  <si>
    <r>
      <rPr>
        <sz val="9"/>
        <rFont val="Times New Roman"/>
        <charset val="134"/>
      </rPr>
      <t>C20</t>
    </r>
    <r>
      <rPr>
        <sz val="9"/>
        <rFont val="宋体"/>
        <charset val="134"/>
      </rPr>
      <t>无砂混凝土</t>
    </r>
  </si>
  <si>
    <t>C20无砂混凝土</t>
  </si>
  <si>
    <t>RCYHLW32404</t>
  </si>
  <si>
    <r>
      <rPr>
        <sz val="9"/>
        <rFont val="宋体"/>
        <charset val="134"/>
      </rPr>
      <t>混凝土预制块加固土路肩</t>
    </r>
  </si>
  <si>
    <t>RCYHLW3240401</t>
  </si>
  <si>
    <t>RCYHLW3240401a</t>
  </si>
  <si>
    <r>
      <rPr>
        <sz val="9"/>
        <rFont val="Times New Roman"/>
        <charset val="134"/>
      </rPr>
      <t>C25</t>
    </r>
    <r>
      <rPr>
        <sz val="9"/>
        <rFont val="宋体"/>
        <charset val="134"/>
      </rPr>
      <t>混凝土预制块路肩</t>
    </r>
  </si>
  <si>
    <r>
      <rPr>
        <sz val="9"/>
        <rFont val="Times New Roman"/>
        <charset val="134"/>
      </rPr>
      <t>1</t>
    </r>
    <r>
      <rPr>
        <sz val="9"/>
        <rFont val="宋体"/>
        <charset val="134"/>
      </rPr>
      <t>．清理下承层；</t>
    </r>
    <r>
      <rPr>
        <sz val="9"/>
        <rFont val="Times New Roman"/>
        <charset val="134"/>
      </rPr>
      <t>2</t>
    </r>
    <r>
      <rPr>
        <sz val="9"/>
        <rFont val="宋体"/>
        <charset val="134"/>
      </rPr>
      <t>．预制构件；</t>
    </r>
    <r>
      <rPr>
        <sz val="9"/>
        <rFont val="Times New Roman"/>
        <charset val="134"/>
      </rPr>
      <t>3</t>
    </r>
    <r>
      <rPr>
        <sz val="9"/>
        <rFont val="宋体"/>
        <charset val="134"/>
      </rPr>
      <t>．运输；</t>
    </r>
    <r>
      <rPr>
        <sz val="9"/>
        <rFont val="Times New Roman"/>
        <charset val="134"/>
      </rPr>
      <t>4</t>
    </r>
    <r>
      <rPr>
        <sz val="9"/>
        <rFont val="宋体"/>
        <charset val="134"/>
      </rPr>
      <t>．砌筑、勾缝</t>
    </r>
  </si>
  <si>
    <t>C25混凝土</t>
  </si>
  <si>
    <t>RCYHLW3240401b</t>
  </si>
  <si>
    <t>RCYHLW32406</t>
  </si>
  <si>
    <r>
      <rPr>
        <sz val="9"/>
        <rFont val="宋体"/>
        <charset val="134"/>
      </rPr>
      <t>砖砌体加固土路肩</t>
    </r>
  </si>
  <si>
    <t>RCYHLW3240601</t>
  </si>
  <si>
    <r>
      <rPr>
        <sz val="9"/>
        <rFont val="宋体"/>
        <charset val="134"/>
      </rPr>
      <t>砖砌体加固路肩</t>
    </r>
  </si>
  <si>
    <r>
      <rPr>
        <sz val="9"/>
        <rFont val="Times New Roman"/>
        <charset val="134"/>
      </rPr>
      <t>1.</t>
    </r>
    <r>
      <rPr>
        <sz val="9"/>
        <rFont val="宋体"/>
        <charset val="134"/>
      </rPr>
      <t>清理下承层；</t>
    </r>
    <r>
      <rPr>
        <sz val="9"/>
        <rFont val="Times New Roman"/>
        <charset val="134"/>
      </rPr>
      <t>2</t>
    </r>
    <r>
      <rPr>
        <sz val="9"/>
        <rFont val="宋体"/>
        <charset val="134"/>
      </rPr>
      <t>.配运料；</t>
    </r>
    <r>
      <rPr>
        <sz val="9"/>
        <rFont val="Times New Roman"/>
        <charset val="134"/>
      </rPr>
      <t>3</t>
    </r>
    <r>
      <rPr>
        <sz val="9"/>
        <rFont val="宋体"/>
        <charset val="134"/>
      </rPr>
      <t>.砌筑、勾缝；</t>
    </r>
    <r>
      <rPr>
        <sz val="9"/>
        <rFont val="Times New Roman"/>
        <charset val="134"/>
      </rPr>
      <t>4</t>
    </r>
    <r>
      <rPr>
        <sz val="9"/>
        <rFont val="宋体"/>
        <charset val="134"/>
      </rPr>
      <t>.接缝处理；</t>
    </r>
    <r>
      <rPr>
        <sz val="9"/>
        <rFont val="Times New Roman"/>
        <charset val="134"/>
      </rPr>
      <t>5</t>
    </r>
    <r>
      <rPr>
        <sz val="9"/>
        <rFont val="宋体"/>
        <charset val="134"/>
      </rPr>
      <t>.养生</t>
    </r>
  </si>
  <si>
    <t>RCYHLW32407</t>
  </si>
  <si>
    <r>
      <rPr>
        <sz val="9"/>
        <rFont val="宋体"/>
        <charset val="134"/>
      </rPr>
      <t>修复或完善路缘石</t>
    </r>
  </si>
  <si>
    <t>RCYHLW3240701</t>
  </si>
  <si>
    <r>
      <rPr>
        <sz val="9"/>
        <rFont val="Times New Roman"/>
        <charset val="134"/>
      </rPr>
      <t>C25</t>
    </r>
    <r>
      <rPr>
        <sz val="9"/>
        <rFont val="宋体"/>
        <charset val="134"/>
      </rPr>
      <t>现浇混凝土</t>
    </r>
  </si>
  <si>
    <r>
      <rPr>
        <sz val="9"/>
        <rFont val="Times New Roman"/>
        <charset val="134"/>
      </rPr>
      <t>1</t>
    </r>
    <r>
      <rPr>
        <sz val="9"/>
        <rFont val="宋体"/>
        <charset val="134"/>
      </rPr>
      <t>．清理下承面、垫层铺设</t>
    </r>
    <r>
      <rPr>
        <sz val="9"/>
        <rFont val="Times New Roman"/>
        <charset val="134"/>
      </rPr>
      <t>2</t>
    </r>
    <r>
      <rPr>
        <sz val="9"/>
        <rFont val="宋体"/>
        <charset val="134"/>
      </rPr>
      <t>．混凝土拌和、运输、浇筑</t>
    </r>
    <r>
      <rPr>
        <sz val="9"/>
        <rFont val="Times New Roman"/>
        <charset val="134"/>
      </rPr>
      <t>3</t>
    </r>
    <r>
      <rPr>
        <sz val="9"/>
        <rFont val="宋体"/>
        <charset val="134"/>
      </rPr>
      <t>．养生</t>
    </r>
  </si>
  <si>
    <t>RCYHLW3240702</t>
  </si>
  <si>
    <r>
      <rPr>
        <sz val="9"/>
        <rFont val="Times New Roman"/>
        <charset val="134"/>
      </rPr>
      <t>C25</t>
    </r>
    <r>
      <rPr>
        <sz val="9"/>
        <rFont val="宋体"/>
        <charset val="134"/>
      </rPr>
      <t>混凝土预制块</t>
    </r>
  </si>
  <si>
    <r>
      <rPr>
        <sz val="9"/>
        <rFont val="Times New Roman"/>
        <charset val="134"/>
      </rPr>
      <t>1</t>
    </r>
    <r>
      <rPr>
        <sz val="9"/>
        <rFont val="宋体"/>
        <charset val="134"/>
      </rPr>
      <t>．清理下承面、垫层铺设</t>
    </r>
    <r>
      <rPr>
        <sz val="9"/>
        <rFont val="Times New Roman"/>
        <charset val="134"/>
      </rPr>
      <t>2</t>
    </r>
    <r>
      <rPr>
        <sz val="9"/>
        <rFont val="宋体"/>
        <charset val="134"/>
      </rPr>
      <t>．构件预制、运输</t>
    </r>
    <r>
      <rPr>
        <sz val="9"/>
        <rFont val="Times New Roman"/>
        <charset val="134"/>
      </rPr>
      <t xml:space="preserve">
3</t>
    </r>
    <r>
      <rPr>
        <sz val="9"/>
        <rFont val="宋体"/>
        <charset val="134"/>
      </rPr>
      <t>．砌筑、勾缝</t>
    </r>
  </si>
  <si>
    <t>RCYHLW3240703</t>
  </si>
  <si>
    <r>
      <rPr>
        <sz val="9"/>
        <rFont val="宋体"/>
        <charset val="134"/>
      </rPr>
      <t>麻石成品</t>
    </r>
  </si>
  <si>
    <t>RCYHLW325</t>
  </si>
  <si>
    <r>
      <rPr>
        <sz val="9"/>
        <rFont val="宋体"/>
        <charset val="134"/>
      </rPr>
      <t>路面及中央分隔带排水</t>
    </r>
  </si>
  <si>
    <t>RCYHLW32501</t>
  </si>
  <si>
    <r>
      <rPr>
        <sz val="9"/>
        <rFont val="宋体"/>
        <charset val="134"/>
      </rPr>
      <t>排水管</t>
    </r>
  </si>
  <si>
    <t>RCYHLW3250101</t>
  </si>
  <si>
    <r>
      <rPr>
        <sz val="9"/>
        <rFont val="Times New Roman"/>
        <charset val="134"/>
      </rPr>
      <t>PVC</t>
    </r>
    <r>
      <rPr>
        <sz val="9"/>
        <rFont val="宋体"/>
        <charset val="134"/>
      </rPr>
      <t>管</t>
    </r>
  </si>
  <si>
    <t>RCYHLW3250101a</t>
  </si>
  <si>
    <r>
      <rPr>
        <sz val="9"/>
        <rFont val="Times New Roman"/>
        <charset val="134"/>
      </rPr>
      <t>φ100mmPVC</t>
    </r>
    <r>
      <rPr>
        <sz val="9"/>
        <rFont val="宋体"/>
        <charset val="134"/>
      </rPr>
      <t>排水管安装</t>
    </r>
  </si>
  <si>
    <r>
      <rPr>
        <sz val="9"/>
        <rFont val="Times New Roman"/>
        <charset val="134"/>
      </rPr>
      <t>1</t>
    </r>
    <r>
      <rPr>
        <sz val="9"/>
        <rFont val="宋体"/>
        <charset val="134"/>
      </rPr>
      <t>.基础开挖及浇筑</t>
    </r>
    <r>
      <rPr>
        <sz val="9"/>
        <rFont val="Times New Roman"/>
        <charset val="134"/>
      </rPr>
      <t>;2</t>
    </r>
    <r>
      <rPr>
        <sz val="9"/>
        <rFont val="宋体"/>
        <charset val="134"/>
      </rPr>
      <t>.胶泥隔水层</t>
    </r>
    <r>
      <rPr>
        <sz val="9"/>
        <rFont val="Times New Roman"/>
        <charset val="134"/>
      </rPr>
      <t>;3</t>
    </r>
    <r>
      <rPr>
        <sz val="9"/>
        <rFont val="宋体"/>
        <charset val="134"/>
      </rPr>
      <t>.排水管安装布设</t>
    </r>
    <r>
      <rPr>
        <sz val="9"/>
        <rFont val="Times New Roman"/>
        <charset val="134"/>
      </rPr>
      <t>;4</t>
    </r>
    <r>
      <rPr>
        <sz val="9"/>
        <rFont val="宋体"/>
        <charset val="134"/>
      </rPr>
      <t>.出水口处理</t>
    </r>
    <r>
      <rPr>
        <sz val="9"/>
        <rFont val="Times New Roman"/>
        <charset val="134"/>
      </rPr>
      <t>;5</t>
    </r>
    <r>
      <rPr>
        <sz val="9"/>
        <rFont val="宋体"/>
        <charset val="134"/>
      </rPr>
      <t>.回填碎（砾）石</t>
    </r>
  </si>
  <si>
    <t>m</t>
  </si>
  <si>
    <t>RCYHLW3250101b</t>
  </si>
  <si>
    <r>
      <rPr>
        <sz val="9"/>
        <rFont val="Times New Roman"/>
        <charset val="134"/>
      </rPr>
      <t>φ150mmPVC</t>
    </r>
    <r>
      <rPr>
        <sz val="9"/>
        <rFont val="宋体"/>
        <charset val="134"/>
      </rPr>
      <t>排水管安装</t>
    </r>
  </si>
  <si>
    <t>RCYHLW3250101c</t>
  </si>
  <si>
    <r>
      <rPr>
        <sz val="9"/>
        <rFont val="Times New Roman"/>
        <charset val="134"/>
      </rPr>
      <t>ф160mmPVC</t>
    </r>
    <r>
      <rPr>
        <sz val="9"/>
        <rFont val="宋体"/>
        <charset val="134"/>
      </rPr>
      <t>横向排水管</t>
    </r>
  </si>
  <si>
    <t>RCYHLW3250101d</t>
  </si>
  <si>
    <r>
      <rPr>
        <sz val="9"/>
        <rFont val="Times New Roman"/>
        <charset val="134"/>
      </rPr>
      <t>ф200mmPVC</t>
    </r>
    <r>
      <rPr>
        <sz val="9"/>
        <rFont val="宋体"/>
        <charset val="134"/>
      </rPr>
      <t>横向排水管</t>
    </r>
  </si>
  <si>
    <t>RCYHLW3250101e</t>
  </si>
  <si>
    <r>
      <rPr>
        <sz val="9"/>
        <rFont val="Times New Roman"/>
        <charset val="134"/>
      </rPr>
      <t>φ315mmPVC</t>
    </r>
    <r>
      <rPr>
        <sz val="9"/>
        <rFont val="宋体"/>
        <charset val="134"/>
      </rPr>
      <t>横向排水管</t>
    </r>
  </si>
  <si>
    <t>RCYHLW3250102</t>
  </si>
  <si>
    <r>
      <rPr>
        <sz val="9"/>
        <rFont val="宋体"/>
        <charset val="134"/>
      </rPr>
      <t>铸铁管（</t>
    </r>
    <r>
      <rPr>
        <sz val="9"/>
        <rFont val="Times New Roman"/>
        <charset val="134"/>
      </rPr>
      <t>φ150mm</t>
    </r>
    <r>
      <rPr>
        <sz val="9"/>
        <rFont val="宋体"/>
        <charset val="134"/>
      </rPr>
      <t>以内）</t>
    </r>
  </si>
  <si>
    <t>RCYHLW3250103</t>
  </si>
  <si>
    <r>
      <rPr>
        <sz val="9"/>
        <rFont val="宋体"/>
        <charset val="134"/>
      </rPr>
      <t>混凝土管</t>
    </r>
  </si>
  <si>
    <t>RCYHLW3250103a</t>
  </si>
  <si>
    <r>
      <rPr>
        <sz val="9"/>
        <rFont val="Times New Roman"/>
        <charset val="134"/>
      </rPr>
      <t>UHPC</t>
    </r>
    <r>
      <rPr>
        <sz val="9"/>
        <rFont val="宋体"/>
        <charset val="134"/>
      </rPr>
      <t>排水槽（</t>
    </r>
    <r>
      <rPr>
        <sz val="9"/>
        <rFont val="Times New Roman"/>
        <charset val="134"/>
      </rPr>
      <t>1000mm*145mm*90mm</t>
    </r>
    <r>
      <rPr>
        <sz val="9"/>
        <rFont val="宋体"/>
        <charset val="134"/>
      </rPr>
      <t>）</t>
    </r>
  </si>
  <si>
    <t>RCYHLW32502</t>
  </si>
  <si>
    <r>
      <rPr>
        <sz val="9"/>
        <rFont val="宋体"/>
        <charset val="134"/>
      </rPr>
      <t>非开挖铺管（孔径</t>
    </r>
    <r>
      <rPr>
        <sz val="9"/>
        <rFont val="Times New Roman"/>
        <charset val="134"/>
      </rPr>
      <t>300mm</t>
    </r>
    <r>
      <rPr>
        <sz val="9"/>
        <rFont val="宋体"/>
        <charset val="134"/>
      </rPr>
      <t>以内）</t>
    </r>
  </si>
  <si>
    <r>
      <rPr>
        <sz val="9"/>
        <rFont val="Times New Roman"/>
        <charset val="134"/>
      </rPr>
      <t>1</t>
    </r>
    <r>
      <rPr>
        <sz val="9"/>
        <rFont val="宋体"/>
        <charset val="134"/>
      </rPr>
      <t>.安拆泥浆循环系统并造浆</t>
    </r>
    <r>
      <rPr>
        <sz val="9"/>
        <rFont val="Times New Roman"/>
        <charset val="134"/>
      </rPr>
      <t>;2</t>
    </r>
    <r>
      <rPr>
        <sz val="9"/>
        <rFont val="宋体"/>
        <charset val="134"/>
      </rPr>
      <t>.作业坑开挖</t>
    </r>
    <r>
      <rPr>
        <sz val="9"/>
        <rFont val="Times New Roman"/>
        <charset val="134"/>
      </rPr>
      <t>;3</t>
    </r>
    <r>
      <rPr>
        <sz val="9"/>
        <rFont val="宋体"/>
        <charset val="134"/>
      </rPr>
      <t>.准备钻具、装、拆、移钻机、安拆钻杆钻头</t>
    </r>
    <r>
      <rPr>
        <sz val="9"/>
        <rFont val="Times New Roman"/>
        <charset val="134"/>
      </rPr>
      <t>;4</t>
    </r>
    <r>
      <rPr>
        <sz val="9"/>
        <rFont val="宋体"/>
        <charset val="134"/>
      </rPr>
      <t>.探测定向，钻进，压泥浆、扩孔，浮渣清理</t>
    </r>
    <r>
      <rPr>
        <sz val="9"/>
        <rFont val="Times New Roman"/>
        <charset val="134"/>
      </rPr>
      <t>;5</t>
    </r>
    <r>
      <rPr>
        <sz val="9"/>
        <rFont val="宋体"/>
        <charset val="134"/>
      </rPr>
      <t>.接管、铺管</t>
    </r>
  </si>
  <si>
    <t>RCYHLW32506</t>
  </si>
  <si>
    <r>
      <rPr>
        <sz val="9"/>
        <rFont val="宋体"/>
        <charset val="134"/>
      </rPr>
      <t>防水层</t>
    </r>
  </si>
  <si>
    <t>RCYHLW3250601</t>
  </si>
  <si>
    <r>
      <rPr>
        <sz val="9"/>
        <rFont val="宋体"/>
        <charset val="134"/>
      </rPr>
      <t>沥青油毡</t>
    </r>
  </si>
  <si>
    <r>
      <rPr>
        <sz val="9"/>
        <rFont val="Times New Roman"/>
        <charset val="134"/>
      </rPr>
      <t>1</t>
    </r>
    <r>
      <rPr>
        <sz val="9"/>
        <rFont val="宋体"/>
        <charset val="134"/>
      </rPr>
      <t>.挖运土石方</t>
    </r>
    <r>
      <rPr>
        <sz val="9"/>
        <rFont val="Times New Roman"/>
        <charset val="134"/>
      </rPr>
      <t>;2</t>
    </r>
    <r>
      <rPr>
        <sz val="9"/>
        <rFont val="宋体"/>
        <charset val="134"/>
      </rPr>
      <t>.粘贴沥青油毡</t>
    </r>
    <r>
      <rPr>
        <sz val="9"/>
        <rFont val="Times New Roman"/>
        <charset val="134"/>
      </rPr>
      <t>;3</t>
    </r>
    <r>
      <rPr>
        <sz val="9"/>
        <rFont val="宋体"/>
        <charset val="134"/>
      </rPr>
      <t>.接头处理</t>
    </r>
    <r>
      <rPr>
        <sz val="9"/>
        <rFont val="Times New Roman"/>
        <charset val="134"/>
      </rPr>
      <t>;4</t>
    </r>
    <r>
      <rPr>
        <sz val="9"/>
        <rFont val="宋体"/>
        <charset val="134"/>
      </rPr>
      <t>.涂刷沥青</t>
    </r>
    <r>
      <rPr>
        <sz val="9"/>
        <rFont val="Times New Roman"/>
        <charset val="134"/>
      </rPr>
      <t>;5</t>
    </r>
    <r>
      <rPr>
        <sz val="9"/>
        <rFont val="宋体"/>
        <charset val="134"/>
      </rPr>
      <t>.回填</t>
    </r>
  </si>
  <si>
    <t>RCYHLW3250602</t>
  </si>
  <si>
    <r>
      <rPr>
        <sz val="9"/>
        <rFont val="宋体"/>
        <charset val="134"/>
      </rPr>
      <t>防水土工布</t>
    </r>
  </si>
  <si>
    <r>
      <rPr>
        <sz val="9"/>
        <rFont val="Times New Roman"/>
        <charset val="134"/>
      </rPr>
      <t>1</t>
    </r>
    <r>
      <rPr>
        <sz val="9"/>
        <rFont val="宋体"/>
        <charset val="134"/>
      </rPr>
      <t>.下层整平</t>
    </r>
    <r>
      <rPr>
        <sz val="9"/>
        <rFont val="Times New Roman"/>
        <charset val="134"/>
      </rPr>
      <t>;2</t>
    </r>
    <r>
      <rPr>
        <sz val="9"/>
        <rFont val="宋体"/>
        <charset val="134"/>
      </rPr>
      <t>.铺设土工布</t>
    </r>
    <r>
      <rPr>
        <sz val="9"/>
        <rFont val="Times New Roman"/>
        <charset val="134"/>
      </rPr>
      <t>;3</t>
    </r>
    <r>
      <rPr>
        <sz val="9"/>
        <rFont val="宋体"/>
        <charset val="134"/>
      </rPr>
      <t>.搭接和锚固土工布</t>
    </r>
  </si>
  <si>
    <t>RCYHLW32507</t>
  </si>
  <si>
    <r>
      <rPr>
        <sz val="9"/>
        <rFont val="宋体"/>
        <charset val="134"/>
      </rPr>
      <t>路肩排水沟</t>
    </r>
  </si>
  <si>
    <t>RCYHLW3250701</t>
  </si>
  <si>
    <r>
      <rPr>
        <sz val="9"/>
        <rFont val="宋体"/>
        <charset val="134"/>
      </rPr>
      <t>混凝土路肩排水沟</t>
    </r>
  </si>
  <si>
    <t>RCYHLW3250701a</t>
  </si>
  <si>
    <r>
      <rPr>
        <sz val="9"/>
        <rFont val="Times New Roman"/>
        <charset val="134"/>
      </rPr>
      <t>C20</t>
    </r>
    <r>
      <rPr>
        <sz val="9"/>
        <rFont val="宋体"/>
        <charset val="134"/>
      </rPr>
      <t>混凝土路肩排水沟</t>
    </r>
  </si>
  <si>
    <r>
      <rPr>
        <sz val="9"/>
        <rFont val="Times New Roman"/>
        <charset val="134"/>
      </rPr>
      <t>1</t>
    </r>
    <r>
      <rPr>
        <sz val="9"/>
        <rFont val="宋体"/>
        <charset val="134"/>
      </rPr>
      <t>．路肩排水沟现浇或预制后砌筑</t>
    </r>
    <r>
      <rPr>
        <sz val="9"/>
        <rFont val="Times New Roman"/>
        <charset val="134"/>
      </rPr>
      <t>2</t>
    </r>
    <r>
      <rPr>
        <sz val="9"/>
        <rFont val="宋体"/>
        <charset val="134"/>
      </rPr>
      <t>．勾缝</t>
    </r>
    <r>
      <rPr>
        <sz val="9"/>
        <rFont val="Times New Roman"/>
        <charset val="134"/>
      </rPr>
      <t xml:space="preserve">
3</t>
    </r>
    <r>
      <rPr>
        <sz val="9"/>
        <rFont val="宋体"/>
        <charset val="134"/>
      </rPr>
      <t>．衔接处防漏水处理</t>
    </r>
  </si>
  <si>
    <t>RCYHLW3250702</t>
  </si>
  <si>
    <r>
      <rPr>
        <sz val="9"/>
        <rFont val="宋体"/>
        <charset val="134"/>
      </rPr>
      <t>砂砾（碎石）垫层</t>
    </r>
  </si>
  <si>
    <r>
      <rPr>
        <sz val="9"/>
        <rFont val="Times New Roman"/>
        <charset val="134"/>
      </rPr>
      <t>1</t>
    </r>
    <r>
      <rPr>
        <sz val="9"/>
        <rFont val="宋体"/>
        <charset val="134"/>
      </rPr>
      <t>．配运料</t>
    </r>
    <r>
      <rPr>
        <sz val="9"/>
        <rFont val="Times New Roman"/>
        <charset val="134"/>
      </rPr>
      <t>2</t>
    </r>
    <r>
      <rPr>
        <sz val="9"/>
        <rFont val="宋体"/>
        <charset val="134"/>
      </rPr>
      <t>．路肩基础清理</t>
    </r>
    <r>
      <rPr>
        <sz val="9"/>
        <rFont val="Times New Roman"/>
        <charset val="134"/>
      </rPr>
      <t xml:space="preserve">
3</t>
    </r>
    <r>
      <rPr>
        <sz val="9"/>
        <rFont val="宋体"/>
        <charset val="134"/>
      </rPr>
      <t>．铺料和整平</t>
    </r>
    <r>
      <rPr>
        <sz val="9"/>
        <rFont val="Times New Roman"/>
        <charset val="134"/>
      </rPr>
      <t>4</t>
    </r>
    <r>
      <rPr>
        <sz val="9"/>
        <rFont val="宋体"/>
        <charset val="134"/>
      </rPr>
      <t>．压实</t>
    </r>
  </si>
  <si>
    <t>RCYHLW3250703</t>
  </si>
  <si>
    <r>
      <rPr>
        <sz val="9"/>
        <rFont val="宋体"/>
        <charset val="134"/>
      </rPr>
      <t>土工布</t>
    </r>
  </si>
  <si>
    <r>
      <rPr>
        <sz val="9"/>
        <rFont val="Times New Roman"/>
        <charset val="134"/>
      </rPr>
      <t>1</t>
    </r>
    <r>
      <rPr>
        <sz val="9"/>
        <rFont val="宋体"/>
        <charset val="134"/>
      </rPr>
      <t>．下层整平</t>
    </r>
    <r>
      <rPr>
        <sz val="9"/>
        <rFont val="Times New Roman"/>
        <charset val="134"/>
      </rPr>
      <t>2</t>
    </r>
    <r>
      <rPr>
        <sz val="9"/>
        <rFont val="宋体"/>
        <charset val="134"/>
      </rPr>
      <t>．铺设土工布</t>
    </r>
    <r>
      <rPr>
        <sz val="9"/>
        <rFont val="Times New Roman"/>
        <charset val="134"/>
      </rPr>
      <t>3</t>
    </r>
    <r>
      <rPr>
        <sz val="9"/>
        <rFont val="宋体"/>
        <charset val="134"/>
      </rPr>
      <t>．搭接和锚固土工布</t>
    </r>
  </si>
  <si>
    <t>RCYHLW32508</t>
  </si>
  <si>
    <r>
      <rPr>
        <sz val="9"/>
        <rFont val="宋体"/>
        <charset val="134"/>
      </rPr>
      <t>拦水带</t>
    </r>
  </si>
  <si>
    <t>RCYHLW3250801</t>
  </si>
  <si>
    <r>
      <rPr>
        <sz val="9"/>
        <rFont val="宋体"/>
        <charset val="134"/>
      </rPr>
      <t>沥青混凝土拦水带</t>
    </r>
  </si>
  <si>
    <r>
      <rPr>
        <sz val="9"/>
        <rFont val="Times New Roman"/>
        <charset val="134"/>
      </rPr>
      <t>1</t>
    </r>
    <r>
      <rPr>
        <sz val="9"/>
        <rFont val="宋体"/>
        <charset val="134"/>
      </rPr>
      <t>.拌和、运输</t>
    </r>
    <r>
      <rPr>
        <sz val="9"/>
        <rFont val="Times New Roman"/>
        <charset val="134"/>
      </rPr>
      <t xml:space="preserve">
2</t>
    </r>
    <r>
      <rPr>
        <sz val="9"/>
        <rFont val="宋体"/>
        <charset val="134"/>
      </rPr>
      <t>.铺筑</t>
    </r>
  </si>
  <si>
    <t>石油沥青</t>
  </si>
  <si>
    <t>RCYHLW3250802</t>
  </si>
  <si>
    <r>
      <rPr>
        <sz val="9"/>
        <rFont val="宋体"/>
        <charset val="134"/>
      </rPr>
      <t>水泥混凝土拦水带</t>
    </r>
  </si>
  <si>
    <t>RCYHLW3250802a</t>
  </si>
  <si>
    <r>
      <rPr>
        <sz val="9"/>
        <rFont val="Times New Roman"/>
        <charset val="134"/>
      </rPr>
      <t>C25</t>
    </r>
    <r>
      <rPr>
        <sz val="9"/>
        <rFont val="宋体"/>
        <charset val="134"/>
      </rPr>
      <t>水泥混凝土拦水带</t>
    </r>
  </si>
  <si>
    <r>
      <rPr>
        <sz val="9"/>
        <rFont val="Times New Roman"/>
        <charset val="134"/>
      </rPr>
      <t>1</t>
    </r>
    <r>
      <rPr>
        <sz val="9"/>
        <rFont val="宋体"/>
        <charset val="134"/>
      </rPr>
      <t>.配运料</t>
    </r>
    <r>
      <rPr>
        <sz val="9"/>
        <rFont val="Times New Roman"/>
        <charset val="134"/>
      </rPr>
      <t>;2</t>
    </r>
    <r>
      <rPr>
        <sz val="9"/>
        <rFont val="宋体"/>
        <charset val="134"/>
      </rPr>
      <t>.现浇或预制混凝土</t>
    </r>
    <r>
      <rPr>
        <sz val="9"/>
        <rFont val="Times New Roman"/>
        <charset val="134"/>
      </rPr>
      <t>;3</t>
    </r>
    <r>
      <rPr>
        <sz val="9"/>
        <rFont val="宋体"/>
        <charset val="134"/>
      </rPr>
      <t>.砌筑、勾缝、养生</t>
    </r>
  </si>
  <si>
    <t>RCYHLW3250802b</t>
  </si>
  <si>
    <t>RCYHLW32509</t>
  </si>
  <si>
    <r>
      <rPr>
        <sz val="9"/>
        <rFont val="宋体"/>
        <charset val="134"/>
      </rPr>
      <t>钢筋混凝土管顶管（</t>
    </r>
    <r>
      <rPr>
        <sz val="9"/>
        <rFont val="Times New Roman"/>
        <charset val="134"/>
      </rPr>
      <t>D400</t>
    </r>
    <r>
      <rPr>
        <sz val="9"/>
        <rFont val="宋体"/>
        <charset val="134"/>
      </rPr>
      <t>）</t>
    </r>
  </si>
  <si>
    <t>LWRCB605</t>
  </si>
  <si>
    <t>道路交通标线</t>
  </si>
  <si>
    <t>LWRCB60501</t>
  </si>
  <si>
    <t>标线清除</t>
  </si>
  <si>
    <t>LWRCB6050101</t>
  </si>
  <si>
    <t>清除普通标线</t>
  </si>
  <si>
    <t>清除旧标线</t>
  </si>
  <si>
    <t>LWRCB6050102</t>
  </si>
  <si>
    <t>清除振动标线</t>
  </si>
  <si>
    <t>LWRCB6050103</t>
  </si>
  <si>
    <t>清除突起型标线</t>
  </si>
  <si>
    <t>LWRCB6050104</t>
  </si>
  <si>
    <t>高压水射流清除标线</t>
  </si>
  <si>
    <t>LWRCB60502</t>
  </si>
  <si>
    <t>热熔型涂料路面标线</t>
  </si>
  <si>
    <t>LWRCB6050201</t>
  </si>
  <si>
    <t>普通标线（厚2mm±0.2mm）</t>
  </si>
  <si>
    <t>1．路面清洗 2．喷洒涂剂 3．标线</t>
  </si>
  <si>
    <t>底油、热熔涂料、反光玻璃珠</t>
  </si>
  <si>
    <t>LWRCB60503</t>
  </si>
  <si>
    <t>双组份路面标线</t>
  </si>
  <si>
    <t>LWRCB6050301</t>
  </si>
  <si>
    <t>普通标线（厚0.6mm）</t>
  </si>
  <si>
    <t>双组份标线漆</t>
  </si>
  <si>
    <t>LWRCB60504</t>
  </si>
  <si>
    <t>熔剂加热涂料路面标线</t>
  </si>
  <si>
    <t>底油、热熔涂料</t>
  </si>
  <si>
    <t>LWRCB60505</t>
  </si>
  <si>
    <t>特殊路面标线</t>
  </si>
  <si>
    <t>LWRCB6050501</t>
  </si>
  <si>
    <t>振动标线</t>
  </si>
  <si>
    <t>LWRCB6050501a</t>
  </si>
  <si>
    <t>热熔振动标线（5mm厚）</t>
  </si>
  <si>
    <t>热熔振动标线涂料、底油、反光玻璃珠</t>
  </si>
  <si>
    <t>LWRCB6050501b</t>
  </si>
  <si>
    <t>双组份振动标线（3mm厚）</t>
  </si>
  <si>
    <t>标线涂、底油、反光玻璃珠</t>
  </si>
  <si>
    <t>LWRCB6050501d</t>
  </si>
  <si>
    <t>突起型振动标线（基底厚度1.5mm,突起厚度6mm）</t>
  </si>
  <si>
    <t>LWRCB6050502</t>
  </si>
  <si>
    <t>突起型振动标线（基底厚度2mm,突起厚度5mm）</t>
  </si>
  <si>
    <t>LWRCB60510</t>
  </si>
  <si>
    <t>彩色抗滑标线</t>
  </si>
  <si>
    <t>单材底漆、单材面漆、防滑砂</t>
  </si>
  <si>
    <t>小 计</t>
  </si>
  <si>
    <t>2022年路面养护工程沥青砼路面设备租赁报价清单</t>
  </si>
  <si>
    <t>工程范围：第1标段（长沙项目部：京港澳高速临长段K1444+300-K1492+788、绕城东南段K27+012-K038+806、绕城东北段K0+000-K13+222、许广高速长湘段K660+697-K722+242、杭长高速大浏段K637+000-K720+644、长潭高速K1492+788-K1537+548、长永高速K738+644-K760+189)</t>
  </si>
  <si>
    <t>预计数量</t>
  </si>
  <si>
    <t>设备限价
（含9%税金）</t>
  </si>
  <si>
    <t>报价
（含9%税金）</t>
  </si>
  <si>
    <t>报价金额
（元）</t>
  </si>
  <si>
    <t>铣刨摊铺机械</t>
  </si>
  <si>
    <t>沥青混凝土摊铺机2台、钢轮压路机4台、胶轮压路机2台、铣刨机4台、多功能滑移清扫机(带铣刨头)4台、洒水车2台、拖车8台、5t以上自卸汽车1台、沥青洒布车2台</t>
  </si>
  <si>
    <t>单价含设备租赁、燃油、运输、通行费、碾压设备所用植物油费用，机手工资保险、食宿、人员接送及加班，税金等所有一切相关费用</t>
  </si>
  <si>
    <t>摊铺机</t>
  </si>
  <si>
    <t>沥青混合料摊铺</t>
  </si>
  <si>
    <t>台班</t>
  </si>
  <si>
    <t>含设备租赁、操作手工资保险</t>
  </si>
  <si>
    <t>钢轮压路机</t>
  </si>
  <si>
    <t>沥青混合料压实</t>
  </si>
  <si>
    <t>胶轮压路机</t>
  </si>
  <si>
    <t>铣刨机(带铣刨头)</t>
  </si>
  <si>
    <t>原路面铣刨</t>
  </si>
  <si>
    <t>多功能滑移清扫机</t>
  </si>
  <si>
    <t>原路面铣刨后清扫</t>
  </si>
  <si>
    <t>洒水车</t>
  </si>
  <si>
    <t>设备加水，路面清洗、降温</t>
  </si>
  <si>
    <t>振荡压路机</t>
  </si>
  <si>
    <t>沥青混合料压实（桥面）</t>
  </si>
  <si>
    <t>牵引半挂拖车</t>
  </si>
  <si>
    <t>设备运输</t>
  </si>
  <si>
    <t>工程范围：第2标段（株洲项目部）</t>
  </si>
  <si>
    <t>工程范围：第2标段（株洲项目部：G4京港澳高速K1537+287-K1593+000、武深高速K321+757-K556+558、莲株高速K0+000-K51+080、衡炎高速K698+000-K741+448、垄茶高速K640+000-K685+242）</t>
  </si>
  <si>
    <t>工程范围：第3标段（岳阳项目部）</t>
  </si>
  <si>
    <t>工程范围：第3标段（岳阳项目部：G4京港澳K1310+000-K1444+300、G56杭瑞高速K759+718-K833+500、S71华常高速K0+006-K13+500、G0422武深高速K169+000-K242+067、G0421许广高速K559+080-K660+697）</t>
  </si>
  <si>
    <t>工程范围：第4标段（益阳项目部）</t>
  </si>
  <si>
    <t>工程范围：第4标段（益阳项目部：德安高速益阳段K1975+791-K2035+145、华常高速益娄段K158+912-K229+000）</t>
  </si>
  <si>
    <r>
      <rPr>
        <sz val="9"/>
        <rFont val="黑体"/>
        <charset val="134"/>
      </rPr>
      <t>工程数量</t>
    </r>
  </si>
  <si>
    <r>
      <rPr>
        <sz val="9"/>
        <rFont val="黑体"/>
        <charset val="134"/>
      </rPr>
      <t>劳务限价</t>
    </r>
    <r>
      <rPr>
        <sz val="9"/>
        <rFont val="Times New Roman"/>
        <charset val="134"/>
      </rPr>
      <t xml:space="preserve">
</t>
    </r>
    <r>
      <rPr>
        <sz val="9"/>
        <rFont val="黑体"/>
        <charset val="134"/>
      </rPr>
      <t>（除未包含的材料、机械以外的其他所有项目，含</t>
    </r>
    <r>
      <rPr>
        <sz val="9"/>
        <rFont val="Times New Roman"/>
        <charset val="134"/>
      </rPr>
      <t>3%</t>
    </r>
    <r>
      <rPr>
        <sz val="9"/>
        <rFont val="黑体"/>
        <charset val="134"/>
      </rPr>
      <t>税金）</t>
    </r>
  </si>
  <si>
    <t>工程范围：第5标段（常德项目部）</t>
  </si>
  <si>
    <t>工程范围：第5标段（常德项目部：G5513常张高速K149+083-K225+829、G56常吉高速K1016+139-K1191+665、G55德安高速K1939+840-K1975+791）</t>
  </si>
  <si>
    <t>工程范围：第6标段（张家界项目部）</t>
  </si>
  <si>
    <t>工程范围：第6标段（张家界项目部：G5513常张高速K225+829-K308+994、G5515张南高速K0+479-K19+889、S10张花高速K19+889-K33+850）</t>
  </si>
  <si>
    <t>工程范围：第7标段（怀化项目部）</t>
  </si>
  <si>
    <t>工程范围：第7标段（怀化项目部：包茂K2109+300-K2381+125、沪昆K1368+400-K1523+299、绕城K0-K23+579、长芷K213+390-K253+719）</t>
  </si>
  <si>
    <t>沥青混凝土摊铺机2台、钢轮压路机4台、胶轮压路机2台、铣刨机4台、多功能滑移清扫机(带铣刨头)4台、洒水车2台、拖车8台、5t以上自卸汽车1台</t>
  </si>
  <si>
    <t>工程范围：第8标段（湘西项目部）</t>
  </si>
  <si>
    <t>工程范围：第8标段（湘西项目部：常吉K1191+665-K1237+870、吉茶K2001+000-K2065+946、杭瑞吉怀K1237+870-K1272+449、包茂吉怀K2100+321-K2109+300、凤大K1272+449-K1304+799、张花K33+850-K147+592、龙吉K23+200-K176+651、张南K135+900-K159+100）</t>
  </si>
  <si>
    <t>工程范围：第9标段（娄底项目部）</t>
  </si>
  <si>
    <t>工程范围：第9标段（娄底项目部：S71华常K229+000-K311+690、G60沪昆K1152+399-K1193+199、S70娄新K0+900-K135+113、S50新溆K199+542-K213+390）</t>
  </si>
  <si>
    <t>小计</t>
  </si>
  <si>
    <t>工程范围：第10标段（长沙项目部：许广高速长湘段K660+697-K722+242）</t>
  </si>
  <si>
    <t>超表处加铺养护工程劳务</t>
  </si>
  <si>
    <t>2022年超表处加铺养护工程劳务采购报价清单</t>
  </si>
  <si>
    <t>工作内容/要求</t>
  </si>
  <si>
    <t>劳务限价
（含3%税金）</t>
  </si>
  <si>
    <t>报价
（含3%税金）</t>
  </si>
  <si>
    <t>超表处加铺劳务厚（6mm）（含加铺设备）</t>
  </si>
  <si>
    <t xml:space="preserve">超表处封层车，依次将层间界面剂、乳化高黏沥青、集料、乳化高黏沥青、表面保护剂等材料，多层同步洒/撒布。
</t>
  </si>
  <si>
    <t>㎡</t>
  </si>
  <si>
    <t>单价含设备租赁、燃油、运输、通行费，所用植物油费用，劳务人员和机手工资保险、食宿、人员接送及加班，税金等所有相关费用。</t>
  </si>
  <si>
    <t>工程范围：第11标段（湘西项目部：常吉K1191+665-K1237+870、吉茶K2001+000-K2065+946、杭瑞吉怀K1237+870-K1272+449、包茂吉怀K2100+321-K2109+300、凤大K1272+449-K1304+799、张花K33+850-K147+592、龙吉K23+200-K176+651、张南K135+900-K159+100；                                                                                                         衡阳项目部：G4京港澳k1593+000—k1657+780、G4京港澳K1706+396-K1739+612、S80衡邵K0+862-K25+312、G72泉南K722+275-K770+210、S51南岳K0+000-K37+318、S78东延线K0+000-K27+079、G72泉南K785+997-K865+354、G0421许广K874+215-945+312、S71常祁K391+570-K423+693、S71华常K311+690-K391+570、S71华常K229+000-K264+840、K274+690-K311+690、G60沪昆K1152+399-K1193+199、S70娄新K0+900-K96+613、K96+613-K135+113、S70新溆k199+542-k213+390）</t>
  </si>
  <si>
    <t>湘西项目HVE超粘磨耗层劳务</t>
  </si>
  <si>
    <t>衡阳项目HVE超粘磨耗层劳务</t>
  </si>
  <si>
    <t>2022年HVE超粘磨耗层养护工程劳务采购报价清单</t>
  </si>
  <si>
    <t>工程范围：第11标段（湘西项目部：常吉K1191+665-K1237+870、吉茶K2001+000-K2065+946、杭瑞吉怀K1237+870-K1272+449、包茂吉怀K2100+321-K2109+300、凤大K1272+449-K1304+799、张花K33+850-K147+592、龙吉K23+200-K176+651、张南K135+900-K159+100；                                                                                                                      衡阳项目部：G4京港澳k1593+000—k1657+780、G4京港澳K1706+396-K1739+612、S80衡邵K0+862-K25+312、G72泉南K722+275-K770+210、S51南岳K0+000-K37+318、S78东延线K0+000-K27+079、G72泉南K785+997-K865+354、G0421许广K874+215-945+312、S71常祁K391+570-K423+693、S71华常K311+690-K391+570、S71华常K229+000-K264+840、K274+690-K311+690、G60沪昆K1152+399-K1193+199、S70娄新K0+900-K96+613、K96+613-K135+113、S70新溆k199+542-k213+390）</t>
  </si>
  <si>
    <t>HVE超粘磨耗层劳务（含超粘磨耗层摊铺设备、精铣刨设备等）</t>
  </si>
  <si>
    <t>1、作业人员不低于5名、安全员不低于1名；
2、配套HVE超粘磨耗层成套施工设备（含铣刨机、HVE超粘磨耗层摊铺车及运输车等）；
3、人员工资、食宿、保险、接送车辆及相关燃油、通行费用。</t>
  </si>
  <si>
    <t>湘西项目部</t>
  </si>
  <si>
    <t>衡阳项目部</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</si>
</sst>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_ "/>
    <numFmt numFmtId="179" formatCode="0.00_ ;[Red]\-0.00\ "/>
    <numFmt numFmtId="180" formatCode="0_);[Red]\(0\)"/>
  </numFmts>
  <fonts count="52">
    <font>
      <sz val="11"/>
      <color theme="1"/>
      <name val="等线"/>
      <charset val="134"/>
      <scheme val="minor"/>
    </font>
    <font>
      <sz val="9"/>
      <color theme="1"/>
      <name val="宋体"/>
      <charset val="134"/>
    </font>
    <font>
      <sz val="9"/>
      <name val="宋体"/>
      <charset val="134"/>
    </font>
    <font>
      <sz val="8"/>
      <color theme="1"/>
      <name val="宋体"/>
      <charset val="134"/>
    </font>
    <font>
      <sz val="18"/>
      <name val="黑体"/>
      <charset val="134"/>
    </font>
    <font>
      <sz val="9"/>
      <name val="黑体"/>
      <charset val="134"/>
    </font>
    <font>
      <sz val="9"/>
      <color theme="1"/>
      <name val="黑体"/>
      <charset val="134"/>
    </font>
    <font>
      <b/>
      <sz val="9"/>
      <color theme="1"/>
      <name val="宋体"/>
      <charset val="134"/>
    </font>
    <font>
      <sz val="18"/>
      <color theme="1"/>
      <name val="黑体"/>
      <charset val="134"/>
    </font>
    <font>
      <sz val="11"/>
      <color theme="1"/>
      <name val="黑体"/>
      <charset val="134"/>
    </font>
    <font>
      <sz val="11"/>
      <color theme="1"/>
      <name val="宋体"/>
      <charset val="134"/>
    </font>
    <font>
      <b/>
      <sz val="11"/>
      <color theme="1"/>
      <name val="宋体"/>
      <charset val="134"/>
    </font>
    <font>
      <sz val="11"/>
      <color indexed="8"/>
      <name val="等线"/>
      <charset val="134"/>
      <scheme val="minor"/>
    </font>
    <font>
      <sz val="9"/>
      <color rgb="FF000000"/>
      <name val="SimSun"/>
      <charset val="134"/>
    </font>
    <font>
      <sz val="9"/>
      <color theme="1"/>
      <name val="SimSun"/>
      <charset val="134"/>
    </font>
    <font>
      <sz val="8"/>
      <name val="宋体"/>
      <charset val="134"/>
    </font>
    <font>
      <sz val="9"/>
      <name val="Times New Roman"/>
      <charset val="134"/>
    </font>
    <font>
      <sz val="18"/>
      <name val="Times New Roman"/>
      <charset val="134"/>
    </font>
    <font>
      <b/>
      <sz val="9"/>
      <name val="Times New Roman"/>
      <charset val="134"/>
    </font>
    <font>
      <b/>
      <sz val="9"/>
      <name val="宋体"/>
      <charset val="134"/>
    </font>
    <font>
      <sz val="9"/>
      <color theme="1"/>
      <name val="Times New Roman"/>
      <charset val="134"/>
    </font>
    <font>
      <sz val="11"/>
      <color rgb="FF000000"/>
      <name val="等线"/>
      <charset val="134"/>
    </font>
    <font>
      <sz val="22"/>
      <color rgb="FF000000"/>
      <name val="黑体"/>
      <charset val="134"/>
    </font>
    <font>
      <sz val="14"/>
      <color rgb="FF000000"/>
      <name val="宋体"/>
      <charset val="134"/>
    </font>
    <font>
      <sz val="16"/>
      <color rgb="FF000000"/>
      <name val="宋体"/>
      <charset val="134"/>
    </font>
    <font>
      <sz val="18"/>
      <color rgb="FF000000"/>
      <name val="宋体"/>
      <charset val="134"/>
    </font>
    <font>
      <sz val="24"/>
      <color rgb="FF000000"/>
      <name val="黑体"/>
      <charset val="134"/>
    </font>
    <font>
      <sz val="14"/>
      <name val="宋体"/>
      <charset val="134"/>
    </font>
    <font>
      <sz val="14"/>
      <color rgb="FF000000"/>
      <name val="等线"/>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sz val="10"/>
      <name val="Arial"/>
      <charset val="134"/>
    </font>
    <font>
      <b/>
      <sz val="11"/>
      <color theme="3"/>
      <name val="等线"/>
      <charset val="134"/>
      <scheme val="minor"/>
    </font>
    <font>
      <sz val="11"/>
      <color rgb="FFFF0000"/>
      <name val="等线"/>
      <charset val="0"/>
      <scheme val="minor"/>
    </font>
    <font>
      <sz val="12"/>
      <name val="Times New Roman"/>
      <charset val="134"/>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
      <sz val="12"/>
      <color indexed="8"/>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1">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theme="0"/>
      </left>
      <right style="thin">
        <color theme="0"/>
      </right>
      <top/>
      <bottom style="thin">
        <color theme="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theme="0"/>
      </left>
      <right style="thin">
        <color theme="0"/>
      </right>
      <top style="thin">
        <color theme="0"/>
      </top>
      <bottom style="thin">
        <color theme="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2">
    <xf numFmtId="0" fontId="0" fillId="0" borderId="0"/>
    <xf numFmtId="42" fontId="0" fillId="0" borderId="0" applyFont="0" applyFill="0" applyBorder="0" applyAlignment="0" applyProtection="0">
      <alignment vertical="center"/>
    </xf>
    <xf numFmtId="0" fontId="29" fillId="4" borderId="0" applyNumberFormat="0" applyBorder="0" applyAlignment="0" applyProtection="0">
      <alignment vertical="center"/>
    </xf>
    <xf numFmtId="0" fontId="30" fillId="5" borderId="33" applyNumberFormat="0" applyAlignment="0" applyProtection="0">
      <alignment vertical="center"/>
    </xf>
    <xf numFmtId="44" fontId="0" fillId="0" borderId="0" applyFont="0" applyFill="0" applyBorder="0" applyAlignment="0" applyProtection="0">
      <alignment vertical="center"/>
    </xf>
    <xf numFmtId="0" fontId="0" fillId="0" borderId="0"/>
    <xf numFmtId="41" fontId="0" fillId="0" borderId="0" applyFont="0" applyFill="0" applyBorder="0" applyAlignment="0" applyProtection="0">
      <alignment vertical="center"/>
    </xf>
    <xf numFmtId="0" fontId="29" fillId="6" borderId="0" applyNumberFormat="0" applyBorder="0" applyAlignment="0" applyProtection="0">
      <alignment vertical="center"/>
    </xf>
    <xf numFmtId="0" fontId="31" fillId="7" borderId="0" applyNumberFormat="0" applyBorder="0" applyAlignment="0" applyProtection="0">
      <alignment vertical="center"/>
    </xf>
    <xf numFmtId="43" fontId="0" fillId="0" borderId="0" applyFont="0" applyFill="0" applyBorder="0" applyAlignment="0" applyProtection="0">
      <alignment vertical="center"/>
    </xf>
    <xf numFmtId="0" fontId="32" fillId="8"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9" borderId="34" applyNumberFormat="0" applyFont="0" applyAlignment="0" applyProtection="0">
      <alignment vertical="center"/>
    </xf>
    <xf numFmtId="0" fontId="35" fillId="0" borderId="0"/>
    <xf numFmtId="0" fontId="32" fillId="10" borderId="0" applyNumberFormat="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xf numFmtId="0" fontId="39" fillId="0" borderId="0" applyNumberFormat="0" applyFill="0" applyBorder="0" applyAlignment="0" applyProtection="0">
      <alignment vertical="center"/>
    </xf>
    <xf numFmtId="0" fontId="35" fillId="0" borderId="0"/>
    <xf numFmtId="0" fontId="40" fillId="0" borderId="0" applyNumberFormat="0" applyFill="0" applyBorder="0" applyAlignment="0" applyProtection="0">
      <alignment vertical="center"/>
    </xf>
    <xf numFmtId="0" fontId="41" fillId="0" borderId="35" applyNumberFormat="0" applyFill="0" applyAlignment="0" applyProtection="0">
      <alignment vertical="center"/>
    </xf>
    <xf numFmtId="0" fontId="42" fillId="0" borderId="35" applyNumberFormat="0" applyFill="0" applyAlignment="0" applyProtection="0">
      <alignment vertical="center"/>
    </xf>
    <xf numFmtId="0" fontId="32" fillId="11" borderId="0" applyNumberFormat="0" applyBorder="0" applyAlignment="0" applyProtection="0">
      <alignment vertical="center"/>
    </xf>
    <xf numFmtId="0" fontId="36" fillId="0" borderId="36" applyNumberFormat="0" applyFill="0" applyAlignment="0" applyProtection="0">
      <alignment vertical="center"/>
    </xf>
    <xf numFmtId="0" fontId="32" fillId="12" borderId="0" applyNumberFormat="0" applyBorder="0" applyAlignment="0" applyProtection="0">
      <alignment vertical="center"/>
    </xf>
    <xf numFmtId="0" fontId="43" fillId="13" borderId="37" applyNumberFormat="0" applyAlignment="0" applyProtection="0">
      <alignment vertical="center"/>
    </xf>
    <xf numFmtId="0" fontId="44" fillId="13" borderId="33" applyNumberFormat="0" applyAlignment="0" applyProtection="0">
      <alignment vertical="center"/>
    </xf>
    <xf numFmtId="0" fontId="45" fillId="14" borderId="38" applyNumberFormat="0" applyAlignment="0" applyProtection="0">
      <alignment vertical="center"/>
    </xf>
    <xf numFmtId="0" fontId="29" fillId="15" borderId="0" applyNumberFormat="0" applyBorder="0" applyAlignment="0" applyProtection="0">
      <alignment vertical="center"/>
    </xf>
    <xf numFmtId="0" fontId="32" fillId="16" borderId="0" applyNumberFormat="0" applyBorder="0" applyAlignment="0" applyProtection="0">
      <alignment vertical="center"/>
    </xf>
    <xf numFmtId="0" fontId="46" fillId="0" borderId="39" applyNumberFormat="0" applyFill="0" applyAlignment="0" applyProtection="0">
      <alignment vertical="center"/>
    </xf>
    <xf numFmtId="0" fontId="47" fillId="0" borderId="40" applyNumberFormat="0" applyFill="0" applyAlignment="0" applyProtection="0">
      <alignment vertical="center"/>
    </xf>
    <xf numFmtId="0" fontId="48" fillId="17" borderId="0" applyNumberFormat="0" applyBorder="0" applyAlignment="0" applyProtection="0">
      <alignment vertical="center"/>
    </xf>
    <xf numFmtId="0" fontId="35" fillId="0" borderId="0"/>
    <xf numFmtId="0" fontId="49" fillId="18" borderId="0" applyNumberFormat="0" applyBorder="0" applyAlignment="0" applyProtection="0">
      <alignment vertical="center"/>
    </xf>
    <xf numFmtId="0" fontId="29" fillId="19" borderId="0" applyNumberFormat="0" applyBorder="0" applyAlignment="0" applyProtection="0">
      <alignment vertical="center"/>
    </xf>
    <xf numFmtId="0" fontId="32"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2" fillId="25" borderId="0" applyNumberFormat="0" applyBorder="0" applyAlignment="0" applyProtection="0">
      <alignment vertical="center"/>
    </xf>
    <xf numFmtId="41" fontId="0" fillId="0" borderId="0" applyFont="0" applyFill="0" applyBorder="0" applyAlignment="0" applyProtection="0">
      <alignment vertical="center"/>
    </xf>
    <xf numFmtId="0" fontId="32"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2" fillId="29" borderId="0" applyNumberFormat="0" applyBorder="0" applyAlignment="0" applyProtection="0">
      <alignment vertical="center"/>
    </xf>
    <xf numFmtId="0" fontId="35" fillId="0" borderId="0"/>
    <xf numFmtId="0" fontId="29"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5" fillId="0" borderId="0"/>
    <xf numFmtId="0" fontId="29" fillId="33" borderId="0" applyNumberFormat="0" applyBorder="0" applyAlignment="0" applyProtection="0">
      <alignment vertical="center"/>
    </xf>
    <xf numFmtId="0" fontId="32" fillId="34" borderId="0" applyNumberFormat="0" applyBorder="0" applyAlignment="0" applyProtection="0">
      <alignment vertical="center"/>
    </xf>
    <xf numFmtId="0" fontId="0" fillId="0" borderId="0"/>
    <xf numFmtId="0" fontId="0" fillId="0" borderId="0"/>
    <xf numFmtId="0" fontId="0" fillId="0" borderId="0"/>
    <xf numFmtId="0" fontId="35" fillId="0" borderId="0"/>
    <xf numFmtId="0" fontId="0" fillId="0" borderId="0"/>
    <xf numFmtId="0" fontId="35" fillId="0" borderId="0"/>
    <xf numFmtId="0" fontId="0" fillId="0" borderId="0">
      <alignment vertical="center"/>
    </xf>
    <xf numFmtId="0" fontId="50" fillId="0" borderId="0">
      <alignment vertical="center"/>
    </xf>
    <xf numFmtId="0" fontId="51" fillId="0" borderId="0">
      <alignment vertical="center"/>
    </xf>
    <xf numFmtId="0" fontId="50" fillId="0" borderId="0"/>
    <xf numFmtId="0" fontId="35" fillId="0" borderId="0"/>
    <xf numFmtId="0" fontId="35" fillId="0" borderId="0"/>
    <xf numFmtId="0" fontId="35" fillId="0" borderId="0"/>
    <xf numFmtId="43" fontId="0" fillId="0" borderId="0" applyFont="0" applyFill="0" applyBorder="0" applyAlignment="0" applyProtection="0">
      <alignment vertical="center"/>
    </xf>
  </cellStyleXfs>
  <cellXfs count="301">
    <xf numFmtId="0" fontId="0" fillId="0" borderId="0" xfId="0"/>
    <xf numFmtId="176" fontId="1" fillId="0" borderId="0" xfId="5" applyNumberFormat="1" applyFont="1" applyAlignment="1" applyProtection="1">
      <alignment horizontal="center" vertical="center"/>
    </xf>
    <xf numFmtId="0" fontId="1" fillId="0" borderId="0" xfId="5" applyFont="1" applyAlignment="1" applyProtection="1">
      <alignment vertical="center"/>
    </xf>
    <xf numFmtId="0" fontId="1" fillId="0" borderId="0" xfId="5" applyFont="1" applyAlignment="1" applyProtection="1">
      <alignment horizontal="center" vertical="center"/>
    </xf>
    <xf numFmtId="0" fontId="2" fillId="2" borderId="0" xfId="5" applyFont="1" applyFill="1" applyProtection="1"/>
    <xf numFmtId="0" fontId="2" fillId="2" borderId="0" xfId="5" applyFont="1" applyFill="1" applyAlignment="1" applyProtection="1">
      <alignment horizontal="left" wrapText="1"/>
    </xf>
    <xf numFmtId="177" fontId="3" fillId="0" borderId="0" xfId="5" applyNumberFormat="1" applyFont="1" applyAlignment="1" applyProtection="1">
      <alignment horizontal="left" vertical="center" wrapText="1"/>
    </xf>
    <xf numFmtId="179" fontId="1" fillId="2" borderId="0" xfId="5" applyNumberFormat="1" applyFont="1" applyFill="1" applyAlignment="1" applyProtection="1">
      <alignment horizontal="center" vertical="center"/>
    </xf>
    <xf numFmtId="178" fontId="1" fillId="2" borderId="0" xfId="5" applyNumberFormat="1" applyFont="1" applyFill="1" applyAlignment="1" applyProtection="1">
      <alignment horizontal="right" vertical="center"/>
    </xf>
    <xf numFmtId="176" fontId="1" fillId="2" borderId="0" xfId="5" applyNumberFormat="1" applyFont="1" applyFill="1" applyAlignment="1" applyProtection="1">
      <alignment horizontal="right" vertical="center"/>
    </xf>
    <xf numFmtId="180" fontId="1" fillId="2" borderId="0" xfId="5" applyNumberFormat="1" applyFont="1" applyFill="1" applyAlignment="1" applyProtection="1">
      <alignment horizontal="right" vertical="center"/>
    </xf>
    <xf numFmtId="176" fontId="1" fillId="0" borderId="0" xfId="5" applyNumberFormat="1" applyFont="1" applyAlignment="1" applyProtection="1">
      <alignment horizontal="left" vertical="center" wrapText="1"/>
    </xf>
    <xf numFmtId="0" fontId="1" fillId="0" borderId="0" xfId="5" applyFont="1" applyProtection="1"/>
    <xf numFmtId="49" fontId="4" fillId="0" borderId="0" xfId="5" applyNumberFormat="1" applyFont="1" applyAlignment="1" applyProtection="1">
      <alignment horizontal="center" vertical="center" wrapText="1"/>
    </xf>
    <xf numFmtId="0" fontId="2" fillId="0" borderId="1" xfId="5" applyFont="1" applyBorder="1" applyAlignment="1" applyProtection="1">
      <alignment horizontal="left" vertical="center" wrapText="1"/>
    </xf>
    <xf numFmtId="0" fontId="5" fillId="2" borderId="2" xfId="5" applyFont="1" applyFill="1" applyBorder="1" applyAlignment="1" applyProtection="1">
      <alignment horizontal="center" vertical="center" shrinkToFit="1"/>
    </xf>
    <xf numFmtId="0" fontId="5" fillId="2" borderId="3" xfId="5" applyFont="1" applyFill="1" applyBorder="1" applyAlignment="1" applyProtection="1">
      <alignment horizontal="center" vertical="center" wrapText="1" shrinkToFit="1"/>
    </xf>
    <xf numFmtId="177" fontId="6" fillId="0" borderId="3" xfId="5" applyNumberFormat="1" applyFont="1" applyBorder="1" applyAlignment="1" applyProtection="1">
      <alignment horizontal="center" vertical="center" wrapText="1"/>
    </xf>
    <xf numFmtId="179" fontId="5" fillId="2" borderId="3" xfId="5" applyNumberFormat="1" applyFont="1" applyFill="1" applyBorder="1" applyAlignment="1" applyProtection="1">
      <alignment horizontal="center" vertical="center" wrapText="1"/>
    </xf>
    <xf numFmtId="178" fontId="5" fillId="2" borderId="3" xfId="5" applyNumberFormat="1" applyFont="1" applyFill="1" applyBorder="1" applyAlignment="1" applyProtection="1">
      <alignment horizontal="right" vertical="center" wrapText="1"/>
    </xf>
    <xf numFmtId="176" fontId="5" fillId="2" borderId="3" xfId="5" applyNumberFormat="1" applyFont="1" applyFill="1" applyBorder="1" applyAlignment="1" applyProtection="1">
      <alignment horizontal="center" vertical="center" wrapText="1"/>
    </xf>
    <xf numFmtId="180" fontId="5" fillId="2" borderId="3" xfId="5" applyNumberFormat="1" applyFont="1" applyFill="1" applyBorder="1" applyAlignment="1" applyProtection="1">
      <alignment horizontal="center" vertical="center" wrapText="1"/>
    </xf>
    <xf numFmtId="0" fontId="2" fillId="2" borderId="4" xfId="5" applyFont="1" applyFill="1" applyBorder="1" applyAlignment="1" applyProtection="1">
      <alignment horizontal="center" vertical="center" shrinkToFit="1"/>
    </xf>
    <xf numFmtId="0" fontId="2" fillId="2" borderId="5" xfId="5" applyFont="1" applyFill="1" applyBorder="1" applyAlignment="1" applyProtection="1">
      <alignment horizontal="left" vertical="center" wrapText="1" shrinkToFit="1"/>
    </xf>
    <xf numFmtId="177" fontId="1" fillId="0" borderId="5" xfId="5" applyNumberFormat="1" applyFont="1" applyBorder="1" applyAlignment="1" applyProtection="1">
      <alignment horizontal="center" vertical="center"/>
    </xf>
    <xf numFmtId="178" fontId="1" fillId="0" borderId="5" xfId="5" applyNumberFormat="1" applyFont="1" applyBorder="1" applyAlignment="1" applyProtection="1">
      <alignment horizontal="center" vertical="center"/>
    </xf>
    <xf numFmtId="176" fontId="2" fillId="2" borderId="5" xfId="5" applyNumberFormat="1" applyFont="1" applyFill="1" applyBorder="1" applyAlignment="1" applyProtection="1">
      <alignment vertical="center"/>
    </xf>
    <xf numFmtId="180" fontId="2" fillId="2" borderId="5" xfId="5" applyNumberFormat="1" applyFont="1" applyFill="1" applyBorder="1" applyAlignment="1" applyProtection="1">
      <alignment vertical="center"/>
    </xf>
    <xf numFmtId="176" fontId="2" fillId="2" borderId="5" xfId="5" applyNumberFormat="1" applyFont="1" applyFill="1" applyBorder="1" applyAlignment="1" applyProtection="1">
      <alignment vertical="center"/>
      <protection locked="0"/>
    </xf>
    <xf numFmtId="0" fontId="2" fillId="2" borderId="6" xfId="5" applyFont="1" applyFill="1" applyBorder="1" applyAlignment="1" applyProtection="1">
      <alignment horizontal="center" vertical="center"/>
    </xf>
    <xf numFmtId="0" fontId="2" fillId="2" borderId="7" xfId="5" applyFont="1" applyFill="1" applyBorder="1" applyAlignment="1" applyProtection="1">
      <alignment horizontal="center" vertical="center"/>
    </xf>
    <xf numFmtId="0" fontId="1" fillId="0" borderId="7" xfId="5" applyFont="1" applyBorder="1" applyAlignment="1" applyProtection="1">
      <alignment vertical="center"/>
    </xf>
    <xf numFmtId="178" fontId="1" fillId="2" borderId="7" xfId="5" applyNumberFormat="1" applyFont="1" applyFill="1" applyBorder="1" applyAlignment="1" applyProtection="1">
      <alignment horizontal="right" vertical="center"/>
    </xf>
    <xf numFmtId="176" fontId="1" fillId="0" borderId="7" xfId="5" applyNumberFormat="1" applyFont="1" applyBorder="1" applyAlignment="1" applyProtection="1">
      <alignment vertical="center"/>
    </xf>
    <xf numFmtId="180" fontId="7" fillId="0" borderId="7" xfId="5" applyNumberFormat="1" applyFont="1" applyBorder="1" applyAlignment="1" applyProtection="1">
      <alignment vertical="center"/>
    </xf>
    <xf numFmtId="176" fontId="1" fillId="0" borderId="7" xfId="5" applyNumberFormat="1" applyFont="1" applyBorder="1" applyAlignment="1" applyProtection="1">
      <alignment horizontal="right" vertical="center"/>
    </xf>
    <xf numFmtId="176" fontId="6" fillId="0" borderId="8" xfId="5" applyNumberFormat="1" applyFont="1" applyBorder="1" applyAlignment="1" applyProtection="1">
      <alignment horizontal="center" vertical="center" wrapText="1"/>
    </xf>
    <xf numFmtId="176" fontId="1" fillId="0" borderId="9" xfId="5" applyNumberFormat="1" applyFont="1" applyBorder="1" applyAlignment="1" applyProtection="1">
      <alignment vertical="center" wrapText="1"/>
    </xf>
    <xf numFmtId="0" fontId="1" fillId="0" borderId="10" xfId="5" applyFont="1" applyBorder="1" applyAlignment="1" applyProtection="1">
      <alignment vertical="center"/>
    </xf>
    <xf numFmtId="0" fontId="0" fillId="0" borderId="0" xfId="58" applyAlignment="1" applyProtection="1">
      <alignment vertical="center"/>
    </xf>
    <xf numFmtId="178" fontId="0" fillId="0" borderId="0" xfId="58" applyNumberFormat="1" applyAlignment="1" applyProtection="1">
      <alignment vertical="center"/>
    </xf>
    <xf numFmtId="0" fontId="8" fillId="0" borderId="0" xfId="58" applyFont="1" applyAlignment="1" applyProtection="1">
      <alignment horizontal="center" vertical="center"/>
    </xf>
    <xf numFmtId="0" fontId="1" fillId="0" borderId="1" xfId="58" applyFont="1" applyBorder="1" applyAlignment="1" applyProtection="1">
      <alignment horizontal="left" vertical="center" wrapText="1"/>
    </xf>
    <xf numFmtId="0" fontId="9" fillId="0" borderId="2" xfId="58" applyFont="1" applyBorder="1" applyAlignment="1" applyProtection="1">
      <alignment horizontal="center" vertical="center"/>
    </xf>
    <xf numFmtId="0" fontId="9" fillId="0" borderId="3" xfId="58" applyFont="1" applyBorder="1" applyAlignment="1" applyProtection="1">
      <alignment horizontal="center" vertical="center"/>
    </xf>
    <xf numFmtId="178" fontId="9" fillId="0" borderId="3" xfId="58" applyNumberFormat="1" applyFont="1" applyBorder="1" applyAlignment="1" applyProtection="1">
      <alignment horizontal="center" vertical="center"/>
    </xf>
    <xf numFmtId="178" fontId="9" fillId="0" borderId="11" xfId="58" applyNumberFormat="1" applyFont="1" applyBorder="1" applyAlignment="1" applyProtection="1">
      <alignment horizontal="center" vertical="center"/>
    </xf>
    <xf numFmtId="0" fontId="9" fillId="0" borderId="8" xfId="58" applyFont="1" applyBorder="1" applyAlignment="1" applyProtection="1">
      <alignment horizontal="center" vertical="center"/>
    </xf>
    <xf numFmtId="0" fontId="10" fillId="0" borderId="4" xfId="58" applyFont="1" applyBorder="1" applyAlignment="1" applyProtection="1">
      <alignment horizontal="center" vertical="center"/>
    </xf>
    <xf numFmtId="0" fontId="10" fillId="0" borderId="5" xfId="58" applyFont="1" applyBorder="1" applyAlignment="1" applyProtection="1">
      <alignment vertical="center"/>
    </xf>
    <xf numFmtId="178" fontId="10" fillId="0" borderId="5" xfId="58" applyNumberFormat="1" applyFont="1" applyBorder="1" applyAlignment="1" applyProtection="1">
      <alignment vertical="center"/>
    </xf>
    <xf numFmtId="0" fontId="10" fillId="0" borderId="9" xfId="58" applyFont="1" applyBorder="1" applyAlignment="1" applyProtection="1">
      <alignment vertical="center"/>
    </xf>
    <xf numFmtId="178" fontId="10" fillId="0" borderId="12" xfId="58" applyNumberFormat="1" applyFont="1" applyBorder="1" applyAlignment="1" applyProtection="1">
      <alignment vertical="center"/>
    </xf>
    <xf numFmtId="0" fontId="10" fillId="0" borderId="13" xfId="58" applyFont="1" applyBorder="1" applyAlignment="1" applyProtection="1">
      <alignment vertical="center"/>
    </xf>
    <xf numFmtId="0" fontId="11" fillId="0" borderId="14" xfId="58" applyFont="1" applyBorder="1" applyAlignment="1" applyProtection="1">
      <alignment horizontal="center" vertical="center"/>
    </xf>
    <xf numFmtId="178" fontId="10" fillId="0" borderId="14" xfId="58" applyNumberFormat="1" applyFont="1" applyBorder="1" applyAlignment="1" applyProtection="1">
      <alignment vertical="center"/>
    </xf>
    <xf numFmtId="0" fontId="10" fillId="0" borderId="15" xfId="58" applyFont="1" applyBorder="1" applyAlignment="1" applyProtection="1">
      <alignment vertical="center"/>
    </xf>
    <xf numFmtId="0" fontId="10" fillId="0" borderId="6" xfId="58" applyFont="1" applyBorder="1" applyAlignment="1" applyProtection="1">
      <alignment vertical="center"/>
    </xf>
    <xf numFmtId="0" fontId="11" fillId="0" borderId="7" xfId="58" applyFont="1" applyBorder="1" applyAlignment="1" applyProtection="1">
      <alignment horizontal="center" vertical="center"/>
    </xf>
    <xf numFmtId="10" fontId="10" fillId="0" borderId="16" xfId="58" applyNumberFormat="1" applyFont="1" applyBorder="1" applyAlignment="1" applyProtection="1">
      <alignment horizontal="center" vertical="center"/>
    </xf>
    <xf numFmtId="10" fontId="10" fillId="0" borderId="17" xfId="58" applyNumberFormat="1" applyFont="1" applyBorder="1" applyAlignment="1" applyProtection="1">
      <alignment horizontal="center" vertical="center"/>
    </xf>
    <xf numFmtId="0" fontId="10" fillId="0" borderId="10" xfId="58" applyFont="1" applyBorder="1" applyAlignment="1" applyProtection="1">
      <alignment vertical="center"/>
    </xf>
    <xf numFmtId="176" fontId="1" fillId="0" borderId="0" xfId="5" applyNumberFormat="1" applyFont="1" applyAlignment="1">
      <alignment horizontal="center" vertical="center"/>
    </xf>
    <xf numFmtId="0" fontId="1" fillId="0" borderId="0" xfId="5" applyFont="1" applyAlignment="1" applyProtection="1">
      <alignment vertical="center"/>
      <protection locked="0"/>
    </xf>
    <xf numFmtId="0" fontId="1" fillId="0" borderId="0" xfId="5" applyFont="1" applyAlignment="1" applyProtection="1">
      <alignment horizontal="center" vertical="center"/>
      <protection locked="0"/>
    </xf>
    <xf numFmtId="0" fontId="1" fillId="0" borderId="0" xfId="5" applyFont="1" applyAlignment="1">
      <alignment vertical="center"/>
    </xf>
    <xf numFmtId="0" fontId="2" fillId="2" borderId="0" xfId="5" applyFont="1" applyFill="1" applyProtection="1">
      <protection locked="0"/>
    </xf>
    <xf numFmtId="0" fontId="2" fillId="2" borderId="0" xfId="5" applyFont="1" applyFill="1" applyAlignment="1" applyProtection="1">
      <alignment horizontal="left" wrapText="1"/>
      <protection locked="0"/>
    </xf>
    <xf numFmtId="177" fontId="3" fillId="0" borderId="0" xfId="5" applyNumberFormat="1" applyFont="1" applyAlignment="1">
      <alignment horizontal="left" vertical="center" wrapText="1"/>
    </xf>
    <xf numFmtId="179" fontId="1" fillId="2" borderId="0" xfId="5" applyNumberFormat="1" applyFont="1" applyFill="1" applyAlignment="1">
      <alignment horizontal="center" vertical="center"/>
    </xf>
    <xf numFmtId="178" fontId="1" fillId="2" borderId="0" xfId="5" applyNumberFormat="1" applyFont="1" applyFill="1" applyAlignment="1">
      <alignment horizontal="right" vertical="center"/>
    </xf>
    <xf numFmtId="176" fontId="1" fillId="2" borderId="0" xfId="5" applyNumberFormat="1" applyFont="1" applyFill="1" applyAlignment="1">
      <alignment horizontal="right" vertical="center"/>
    </xf>
    <xf numFmtId="180" fontId="1" fillId="2" borderId="0" xfId="5" applyNumberFormat="1" applyFont="1" applyFill="1" applyAlignment="1">
      <alignment horizontal="right" vertical="center"/>
    </xf>
    <xf numFmtId="176" fontId="1" fillId="0" borderId="0" xfId="5" applyNumberFormat="1" applyFont="1" applyAlignment="1">
      <alignment horizontal="left" vertical="center" wrapText="1"/>
    </xf>
    <xf numFmtId="0" fontId="1" fillId="0" borderId="0" xfId="5" applyFont="1"/>
    <xf numFmtId="49" fontId="4" fillId="0" borderId="0" xfId="5" applyNumberFormat="1" applyFont="1" applyAlignment="1">
      <alignment horizontal="center" vertical="center" wrapText="1"/>
    </xf>
    <xf numFmtId="0" fontId="2" fillId="0" borderId="1" xfId="5" applyFont="1" applyBorder="1" applyAlignment="1">
      <alignment horizontal="left" vertical="center" wrapText="1"/>
    </xf>
    <xf numFmtId="0" fontId="5" fillId="2" borderId="2" xfId="5" applyFont="1" applyFill="1" applyBorder="1" applyAlignment="1">
      <alignment horizontal="center" vertical="center" shrinkToFit="1"/>
    </xf>
    <xf numFmtId="0" fontId="5" fillId="2" borderId="3" xfId="5" applyFont="1" applyFill="1" applyBorder="1" applyAlignment="1">
      <alignment horizontal="center" vertical="center" wrapText="1" shrinkToFit="1"/>
    </xf>
    <xf numFmtId="177" fontId="6" fillId="0" borderId="3" xfId="5" applyNumberFormat="1" applyFont="1" applyBorder="1" applyAlignment="1">
      <alignment horizontal="center" vertical="center" wrapText="1"/>
    </xf>
    <xf numFmtId="179" fontId="5" fillId="2" borderId="3" xfId="5" applyNumberFormat="1" applyFont="1" applyFill="1" applyBorder="1" applyAlignment="1">
      <alignment horizontal="center" vertical="center" wrapText="1"/>
    </xf>
    <xf numFmtId="178" fontId="5" fillId="2" borderId="3" xfId="5" applyNumberFormat="1" applyFont="1" applyFill="1" applyBorder="1" applyAlignment="1">
      <alignment horizontal="right" vertical="center" wrapText="1"/>
    </xf>
    <xf numFmtId="176" fontId="5" fillId="2" borderId="3" xfId="5" applyNumberFormat="1" applyFont="1" applyFill="1" applyBorder="1" applyAlignment="1">
      <alignment horizontal="center" vertical="center" wrapText="1"/>
    </xf>
    <xf numFmtId="180" fontId="5" fillId="2" borderId="3" xfId="5" applyNumberFormat="1" applyFont="1" applyFill="1" applyBorder="1" applyAlignment="1">
      <alignment horizontal="center" vertical="center" wrapText="1"/>
    </xf>
    <xf numFmtId="0" fontId="2" fillId="2" borderId="4" xfId="5" applyFont="1" applyFill="1" applyBorder="1" applyAlignment="1">
      <alignment horizontal="center" vertical="center" shrinkToFit="1"/>
    </xf>
    <xf numFmtId="0" fontId="2" fillId="2" borderId="5" xfId="5" applyFont="1" applyFill="1" applyBorder="1" applyAlignment="1">
      <alignment horizontal="left" vertical="center" wrapText="1" shrinkToFit="1"/>
    </xf>
    <xf numFmtId="177" fontId="1" fillId="0" borderId="5" xfId="5" applyNumberFormat="1" applyFont="1" applyBorder="1" applyAlignment="1">
      <alignment horizontal="center" vertical="center"/>
    </xf>
    <xf numFmtId="178" fontId="1" fillId="0" borderId="5" xfId="5" applyNumberFormat="1" applyFont="1" applyBorder="1" applyAlignment="1">
      <alignment horizontal="right" vertical="center"/>
    </xf>
    <xf numFmtId="176" fontId="2" fillId="2" borderId="5" xfId="5" applyNumberFormat="1" applyFont="1" applyFill="1" applyBorder="1" applyAlignment="1">
      <alignment horizontal="right" vertical="center"/>
    </xf>
    <xf numFmtId="180" fontId="2" fillId="2" borderId="5" xfId="5" applyNumberFormat="1" applyFont="1" applyFill="1" applyBorder="1" applyAlignment="1">
      <alignment horizontal="right" vertical="center"/>
    </xf>
    <xf numFmtId="176" fontId="2" fillId="2" borderId="5" xfId="5" applyNumberFormat="1" applyFont="1" applyFill="1" applyBorder="1" applyAlignment="1" applyProtection="1">
      <alignment horizontal="right" vertical="center"/>
      <protection locked="0"/>
    </xf>
    <xf numFmtId="0" fontId="2" fillId="2" borderId="6" xfId="5" applyFont="1" applyFill="1" applyBorder="1" applyAlignment="1" applyProtection="1">
      <alignment horizontal="center" vertical="center"/>
      <protection locked="0"/>
    </xf>
    <xf numFmtId="0" fontId="2" fillId="2" borderId="7" xfId="5" applyFont="1" applyFill="1" applyBorder="1" applyAlignment="1" applyProtection="1">
      <alignment horizontal="center" vertical="center"/>
      <protection locked="0"/>
    </xf>
    <xf numFmtId="0" fontId="1" fillId="0" borderId="7" xfId="5" applyFont="1" applyBorder="1" applyAlignment="1">
      <alignment vertical="center"/>
    </xf>
    <xf numFmtId="178" fontId="1" fillId="2" borderId="7" xfId="5" applyNumberFormat="1" applyFont="1" applyFill="1" applyBorder="1" applyAlignment="1">
      <alignment horizontal="right" vertical="center"/>
    </xf>
    <xf numFmtId="176" fontId="1" fillId="0" borderId="7" xfId="5" applyNumberFormat="1" applyFont="1" applyBorder="1" applyAlignment="1">
      <alignment vertical="center"/>
    </xf>
    <xf numFmtId="180" fontId="7" fillId="0" borderId="7" xfId="5" applyNumberFormat="1" applyFont="1" applyBorder="1" applyAlignment="1">
      <alignment vertical="center"/>
    </xf>
    <xf numFmtId="176" fontId="1" fillId="0" borderId="7" xfId="5" applyNumberFormat="1" applyFont="1" applyBorder="1" applyAlignment="1">
      <alignment horizontal="right" vertical="center"/>
    </xf>
    <xf numFmtId="176" fontId="6" fillId="0" borderId="8" xfId="5" applyNumberFormat="1" applyFont="1" applyBorder="1" applyAlignment="1">
      <alignment horizontal="center" vertical="center" wrapText="1"/>
    </xf>
    <xf numFmtId="176" fontId="1" fillId="0" borderId="9" xfId="5" applyNumberFormat="1" applyFont="1" applyBorder="1" applyAlignment="1">
      <alignment vertical="center" wrapText="1"/>
    </xf>
    <xf numFmtId="0" fontId="1" fillId="0" borderId="10" xfId="5" applyFont="1" applyBorder="1" applyAlignment="1">
      <alignment vertical="center"/>
    </xf>
    <xf numFmtId="0" fontId="12" fillId="0" borderId="0" xfId="0" applyFont="1" applyFill="1" applyAlignment="1">
      <alignment vertical="center"/>
    </xf>
    <xf numFmtId="177" fontId="12" fillId="0" borderId="0" xfId="0" applyNumberFormat="1" applyFont="1" applyFill="1" applyAlignment="1">
      <alignment vertical="center"/>
    </xf>
    <xf numFmtId="49" fontId="4" fillId="0" borderId="0" xfId="0" applyNumberFormat="1" applyFont="1" applyFill="1" applyAlignment="1">
      <alignment horizontal="center" vertical="center" wrapText="1"/>
    </xf>
    <xf numFmtId="177" fontId="4" fillId="0" borderId="0" xfId="0" applyNumberFormat="1" applyFont="1" applyFill="1" applyAlignment="1">
      <alignment horizontal="center" vertical="center" wrapText="1"/>
    </xf>
    <xf numFmtId="0" fontId="13" fillId="0" borderId="18" xfId="0" applyNumberFormat="1" applyFont="1" applyFill="1" applyBorder="1" applyAlignment="1">
      <alignment horizontal="left" vertical="center" wrapText="1"/>
    </xf>
    <xf numFmtId="0" fontId="2" fillId="0" borderId="18" xfId="0" applyNumberFormat="1" applyFont="1" applyFill="1" applyBorder="1" applyAlignment="1">
      <alignment horizontal="left" vertical="center" wrapText="1"/>
    </xf>
    <xf numFmtId="177" fontId="2" fillId="0" borderId="18" xfId="0" applyNumberFormat="1" applyFont="1" applyFill="1" applyBorder="1" applyAlignment="1">
      <alignment horizontal="left" vertical="center" wrapText="1"/>
    </xf>
    <xf numFmtId="0" fontId="5" fillId="2" borderId="19" xfId="0" applyNumberFormat="1" applyFont="1" applyFill="1" applyBorder="1" applyAlignment="1">
      <alignment horizontal="center" vertical="center"/>
    </xf>
    <xf numFmtId="0" fontId="5" fillId="2" borderId="20" xfId="0" applyNumberFormat="1" applyFont="1" applyFill="1" applyBorder="1" applyAlignment="1">
      <alignment horizontal="center" vertical="center" wrapText="1"/>
    </xf>
    <xf numFmtId="177" fontId="6" fillId="0" borderId="20" xfId="0" applyNumberFormat="1" applyFont="1" applyFill="1" applyBorder="1" applyAlignment="1">
      <alignment horizontal="center" vertical="center" wrapText="1"/>
    </xf>
    <xf numFmtId="179" fontId="5" fillId="2" borderId="20" xfId="0" applyNumberFormat="1" applyFont="1" applyFill="1" applyBorder="1" applyAlignment="1">
      <alignment horizontal="center" vertical="center" wrapText="1"/>
    </xf>
    <xf numFmtId="178" fontId="5" fillId="2" borderId="20" xfId="0" applyNumberFormat="1" applyFont="1" applyFill="1" applyBorder="1" applyAlignment="1">
      <alignment horizontal="right" vertical="center" wrapText="1"/>
    </xf>
    <xf numFmtId="177" fontId="5" fillId="2" borderId="20" xfId="0" applyNumberFormat="1" applyFont="1" applyFill="1" applyBorder="1" applyAlignment="1">
      <alignment horizontal="center" vertical="center" wrapText="1"/>
    </xf>
    <xf numFmtId="180" fontId="5" fillId="2"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1" fillId="0" borderId="22" xfId="0" applyNumberFormat="1" applyFont="1" applyFill="1" applyBorder="1" applyAlignment="1">
      <alignment horizontal="left" vertical="center" wrapText="1"/>
    </xf>
    <xf numFmtId="0" fontId="1" fillId="0" borderId="22" xfId="0" applyNumberFormat="1" applyFont="1" applyFill="1" applyBorder="1" applyAlignment="1">
      <alignment horizontal="center" vertical="center"/>
    </xf>
    <xf numFmtId="0" fontId="1" fillId="0" borderId="22" xfId="0" applyNumberFormat="1" applyFont="1" applyFill="1" applyBorder="1" applyAlignment="1">
      <alignment horizontal="right" vertical="center"/>
    </xf>
    <xf numFmtId="177" fontId="1" fillId="0" borderId="22" xfId="0" applyNumberFormat="1" applyFont="1" applyFill="1" applyBorder="1" applyAlignment="1">
      <alignment horizontal="right" vertical="center"/>
    </xf>
    <xf numFmtId="180" fontId="1" fillId="0" borderId="22" xfId="0" applyNumberFormat="1" applyFont="1" applyFill="1" applyBorder="1" applyAlignment="1">
      <alignment horizontal="right" vertical="center"/>
    </xf>
    <xf numFmtId="177" fontId="1" fillId="0" borderId="22" xfId="0" applyNumberFormat="1" applyFont="1" applyFill="1" applyBorder="1" applyAlignment="1" applyProtection="1">
      <alignment horizontal="right" vertical="center"/>
      <protection locked="0"/>
    </xf>
    <xf numFmtId="177" fontId="1" fillId="2" borderId="22" xfId="0" applyNumberFormat="1" applyFont="1" applyFill="1" applyBorder="1" applyAlignment="1">
      <alignment horizontal="right"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xf numFmtId="0" fontId="2" fillId="2" borderId="25" xfId="0" applyNumberFormat="1" applyFont="1" applyFill="1" applyBorder="1" applyAlignment="1">
      <alignment horizontal="center" vertical="center"/>
    </xf>
    <xf numFmtId="0" fontId="14" fillId="0" borderId="26" xfId="0" applyNumberFormat="1" applyFont="1" applyFill="1" applyBorder="1" applyAlignment="1">
      <alignment horizontal="center" vertical="center"/>
    </xf>
    <xf numFmtId="178" fontId="1" fillId="2" borderId="26" xfId="0" applyNumberFormat="1" applyFont="1" applyFill="1" applyBorder="1" applyAlignment="1">
      <alignment horizontal="right" vertical="center"/>
    </xf>
    <xf numFmtId="177" fontId="1" fillId="0" borderId="26" xfId="0" applyNumberFormat="1" applyFont="1" applyFill="1" applyBorder="1" applyAlignment="1">
      <alignment horizontal="right" vertical="center"/>
    </xf>
    <xf numFmtId="180" fontId="7" fillId="0" borderId="26" xfId="0" applyNumberFormat="1" applyFont="1" applyFill="1" applyBorder="1" applyAlignment="1">
      <alignment vertical="center"/>
    </xf>
    <xf numFmtId="0" fontId="2" fillId="2" borderId="27" xfId="0" applyNumberFormat="1" applyFont="1" applyFill="1" applyBorder="1" applyAlignment="1"/>
    <xf numFmtId="0" fontId="2" fillId="2" borderId="27" xfId="0" applyNumberFormat="1" applyFont="1" applyFill="1" applyBorder="1" applyAlignment="1">
      <alignment horizontal="left" wrapText="1"/>
    </xf>
    <xf numFmtId="0" fontId="3" fillId="0" borderId="0" xfId="0" applyNumberFormat="1" applyFont="1" applyFill="1" applyAlignment="1">
      <alignment horizontal="left" vertical="center" wrapText="1"/>
    </xf>
    <xf numFmtId="0" fontId="1" fillId="2" borderId="27" xfId="0" applyNumberFormat="1" applyFont="1" applyFill="1" applyBorder="1" applyAlignment="1">
      <alignment horizontal="center" vertical="center"/>
    </xf>
    <xf numFmtId="0" fontId="1" fillId="2" borderId="27" xfId="0" applyNumberFormat="1" applyFont="1" applyFill="1" applyBorder="1" applyAlignment="1">
      <alignment horizontal="right" vertical="center"/>
    </xf>
    <xf numFmtId="177" fontId="1" fillId="2" borderId="27" xfId="0" applyNumberFormat="1" applyFont="1" applyFill="1" applyBorder="1" applyAlignment="1">
      <alignment horizontal="right" vertical="center"/>
    </xf>
    <xf numFmtId="0" fontId="1" fillId="0" borderId="0" xfId="0" applyNumberFormat="1" applyFont="1" applyFill="1" applyAlignment="1"/>
    <xf numFmtId="176" fontId="6" fillId="0" borderId="28" xfId="0" applyNumberFormat="1" applyFont="1" applyFill="1" applyBorder="1" applyAlignment="1">
      <alignment horizontal="center" vertical="center" wrapText="1"/>
    </xf>
    <xf numFmtId="0" fontId="1" fillId="0" borderId="29" xfId="0" applyNumberFormat="1" applyFont="1" applyFill="1" applyBorder="1" applyAlignment="1">
      <alignment horizontal="left" vertical="center" wrapText="1"/>
    </xf>
    <xf numFmtId="0" fontId="1" fillId="0" borderId="30" xfId="0" applyNumberFormat="1" applyFont="1" applyFill="1" applyBorder="1" applyAlignment="1">
      <alignment vertical="center"/>
    </xf>
    <xf numFmtId="0" fontId="1" fillId="0" borderId="0" xfId="0" applyNumberFormat="1" applyFont="1" applyFill="1" applyAlignment="1">
      <alignment horizontal="left" vertical="center" wrapText="1"/>
    </xf>
    <xf numFmtId="176" fontId="2" fillId="0" borderId="0" xfId="58" applyNumberFormat="1" applyFont="1" applyAlignment="1" applyProtection="1">
      <alignment horizontal="center" vertical="center"/>
    </xf>
    <xf numFmtId="0" fontId="2" fillId="0" borderId="0" xfId="58" applyFont="1" applyFill="1" applyBorder="1" applyAlignment="1" applyProtection="1">
      <alignment vertical="center"/>
    </xf>
    <xf numFmtId="0" fontId="2" fillId="0" borderId="0" xfId="58" applyFont="1" applyFill="1" applyBorder="1" applyAlignment="1" applyProtection="1">
      <alignment horizontal="center" vertical="center"/>
    </xf>
    <xf numFmtId="177" fontId="2" fillId="0" borderId="0" xfId="58" applyNumberFormat="1" applyFont="1" applyAlignment="1" applyProtection="1">
      <alignment horizontal="center" vertical="center"/>
    </xf>
    <xf numFmtId="177" fontId="2" fillId="0" borderId="0" xfId="58" applyNumberFormat="1" applyFont="1" applyFill="1" applyAlignment="1" applyProtection="1">
      <alignment horizontal="center" vertical="center"/>
    </xf>
    <xf numFmtId="0" fontId="2" fillId="0" borderId="0" xfId="58" applyFont="1" applyAlignment="1" applyProtection="1">
      <alignment vertical="center"/>
    </xf>
    <xf numFmtId="0" fontId="2" fillId="2" borderId="0" xfId="58" applyFont="1" applyFill="1" applyAlignment="1" applyProtection="1">
      <alignment wrapText="1"/>
    </xf>
    <xf numFmtId="0" fontId="2" fillId="2" borderId="0" xfId="58" applyFont="1" applyFill="1" applyAlignment="1" applyProtection="1">
      <alignment horizontal="left" wrapText="1"/>
    </xf>
    <xf numFmtId="177" fontId="15" fillId="0" borderId="0" xfId="58" applyNumberFormat="1" applyFont="1" applyAlignment="1" applyProtection="1">
      <alignment horizontal="left" vertical="center" wrapText="1"/>
    </xf>
    <xf numFmtId="179" fontId="2" fillId="2" borderId="0" xfId="58" applyNumberFormat="1" applyFont="1" applyFill="1" applyBorder="1" applyAlignment="1" applyProtection="1">
      <alignment horizontal="center" vertical="center"/>
    </xf>
    <xf numFmtId="180" fontId="16" fillId="2" borderId="0" xfId="58" applyNumberFormat="1" applyFont="1" applyFill="1" applyBorder="1" applyAlignment="1" applyProtection="1">
      <alignment horizontal="right" vertical="center"/>
    </xf>
    <xf numFmtId="179" fontId="16" fillId="2" borderId="0" xfId="58" applyNumberFormat="1" applyFont="1" applyFill="1" applyBorder="1" applyAlignment="1" applyProtection="1">
      <alignment horizontal="right" vertical="center"/>
    </xf>
    <xf numFmtId="0" fontId="2" fillId="2" borderId="0" xfId="58" applyNumberFormat="1" applyFont="1" applyFill="1" applyBorder="1" applyAlignment="1" applyProtection="1">
      <alignment horizontal="right" vertical="center"/>
    </xf>
    <xf numFmtId="177" fontId="16" fillId="2" borderId="0" xfId="58" applyNumberFormat="1" applyFont="1" applyFill="1" applyBorder="1" applyAlignment="1" applyProtection="1">
      <alignment horizontal="right" vertical="center"/>
    </xf>
    <xf numFmtId="178" fontId="2" fillId="2" borderId="0" xfId="58" applyNumberFormat="1" applyFont="1" applyFill="1" applyAlignment="1" applyProtection="1">
      <alignment horizontal="right" vertical="center"/>
    </xf>
    <xf numFmtId="176" fontId="2" fillId="0" borderId="0" xfId="58" applyNumberFormat="1" applyFont="1" applyAlignment="1" applyProtection="1">
      <alignment horizontal="left" vertical="center" wrapText="1"/>
    </xf>
    <xf numFmtId="0" fontId="2" fillId="0" borderId="0" xfId="58" applyFont="1" applyProtection="1"/>
    <xf numFmtId="49" fontId="4" fillId="0" borderId="0" xfId="58" applyNumberFormat="1" applyFont="1" applyFill="1" applyAlignment="1" applyProtection="1">
      <alignment horizontal="center" vertical="center"/>
    </xf>
    <xf numFmtId="49" fontId="17" fillId="0" borderId="0" xfId="58" applyNumberFormat="1" applyFont="1" applyFill="1" applyAlignment="1" applyProtection="1">
      <alignment horizontal="center" vertical="center"/>
    </xf>
    <xf numFmtId="0" fontId="2" fillId="0" borderId="1" xfId="58" applyFont="1" applyFill="1" applyBorder="1" applyAlignment="1" applyProtection="1">
      <alignment horizontal="left" vertical="center" wrapText="1"/>
    </xf>
    <xf numFmtId="0" fontId="16" fillId="0" borderId="1" xfId="58" applyFont="1" applyFill="1" applyBorder="1" applyAlignment="1" applyProtection="1">
      <alignment horizontal="left" vertical="center" wrapText="1"/>
    </xf>
    <xf numFmtId="177" fontId="16" fillId="0" borderId="1" xfId="58" applyNumberFormat="1" applyFont="1" applyFill="1" applyBorder="1" applyAlignment="1" applyProtection="1">
      <alignment horizontal="left" vertical="center" wrapText="1"/>
    </xf>
    <xf numFmtId="0" fontId="5" fillId="2" borderId="2" xfId="58" applyFont="1" applyFill="1" applyBorder="1" applyAlignment="1" applyProtection="1">
      <alignment horizontal="center" vertical="center" wrapText="1" shrinkToFit="1"/>
    </xf>
    <xf numFmtId="0" fontId="5" fillId="2" borderId="3" xfId="58" applyFont="1" applyFill="1" applyBorder="1" applyAlignment="1" applyProtection="1">
      <alignment horizontal="center" vertical="center" wrapText="1" shrinkToFit="1"/>
    </xf>
    <xf numFmtId="177" fontId="5" fillId="0" borderId="3" xfId="58" applyNumberFormat="1" applyFont="1" applyBorder="1" applyAlignment="1" applyProtection="1">
      <alignment horizontal="center" vertical="center" wrapText="1"/>
    </xf>
    <xf numFmtId="179" fontId="5" fillId="2" borderId="3" xfId="58" applyNumberFormat="1" applyFont="1" applyFill="1" applyBorder="1" applyAlignment="1" applyProtection="1">
      <alignment horizontal="center" vertical="center" wrapText="1"/>
    </xf>
    <xf numFmtId="180" fontId="16" fillId="2" borderId="3" xfId="58" applyNumberFormat="1" applyFont="1" applyFill="1" applyBorder="1" applyAlignment="1" applyProtection="1">
      <alignment horizontal="center" vertical="center" wrapText="1"/>
    </xf>
    <xf numFmtId="179" fontId="16" fillId="2" borderId="3" xfId="58" applyNumberFormat="1" applyFont="1" applyFill="1" applyBorder="1" applyAlignment="1" applyProtection="1">
      <alignment horizontal="center" vertical="center" wrapText="1"/>
    </xf>
    <xf numFmtId="0" fontId="5" fillId="2" borderId="3" xfId="58" applyNumberFormat="1" applyFont="1" applyFill="1" applyBorder="1" applyAlignment="1" applyProtection="1">
      <alignment horizontal="center" vertical="center" wrapText="1"/>
    </xf>
    <xf numFmtId="177" fontId="16" fillId="2" borderId="3" xfId="58" applyNumberFormat="1" applyFont="1" applyFill="1" applyBorder="1" applyAlignment="1" applyProtection="1">
      <alignment horizontal="center" vertical="center" wrapText="1"/>
    </xf>
    <xf numFmtId="0" fontId="18" fillId="2" borderId="4" xfId="58" applyFont="1" applyFill="1" applyBorder="1" applyAlignment="1" applyProtection="1">
      <alignment vertical="center" wrapText="1" shrinkToFit="1"/>
    </xf>
    <xf numFmtId="0" fontId="18" fillId="2" borderId="5" xfId="58" applyFont="1" applyFill="1" applyBorder="1" applyAlignment="1" applyProtection="1">
      <alignment horizontal="left" vertical="center" wrapText="1" shrinkToFit="1"/>
    </xf>
    <xf numFmtId="177" fontId="16" fillId="2" borderId="5" xfId="58" applyNumberFormat="1" applyFont="1" applyFill="1" applyBorder="1" applyAlignment="1" applyProtection="1">
      <alignment horizontal="center" vertical="center"/>
    </xf>
    <xf numFmtId="180" fontId="16" fillId="2" borderId="5" xfId="58" applyNumberFormat="1" applyFont="1" applyFill="1" applyBorder="1" applyAlignment="1" applyProtection="1">
      <alignment horizontal="right" vertical="center"/>
    </xf>
    <xf numFmtId="179" fontId="16" fillId="2" borderId="5" xfId="58" applyNumberFormat="1" applyFont="1" applyFill="1" applyBorder="1" applyAlignment="1" applyProtection="1">
      <alignment horizontal="right" vertical="center"/>
    </xf>
    <xf numFmtId="0" fontId="2" fillId="2" borderId="5" xfId="58" applyNumberFormat="1" applyFont="1" applyFill="1" applyBorder="1" applyAlignment="1" applyProtection="1">
      <alignment horizontal="right" vertical="center"/>
    </xf>
    <xf numFmtId="177" fontId="16" fillId="2" borderId="5" xfId="58" applyNumberFormat="1" applyFont="1" applyFill="1" applyBorder="1" applyAlignment="1" applyProtection="1">
      <alignment horizontal="right" vertical="center"/>
    </xf>
    <xf numFmtId="0" fontId="19" fillId="2" borderId="5" xfId="58" applyFont="1" applyFill="1" applyBorder="1" applyAlignment="1" applyProtection="1">
      <alignment horizontal="left" vertical="center" wrapText="1" shrinkToFit="1"/>
    </xf>
    <xf numFmtId="0" fontId="16" fillId="0" borderId="4" xfId="0" applyFont="1" applyFill="1" applyBorder="1" applyAlignment="1" applyProtection="1">
      <alignment vertical="center" shrinkToFit="1"/>
    </xf>
    <xf numFmtId="0" fontId="2" fillId="0" borderId="5" xfId="0" applyFont="1" applyFill="1" applyBorder="1" applyAlignment="1" applyProtection="1">
      <alignment horizontal="left" vertical="center" wrapText="1" shrinkToFit="1"/>
    </xf>
    <xf numFmtId="0" fontId="16" fillId="0" borderId="5" xfId="0" applyFont="1" applyFill="1" applyBorder="1" applyAlignment="1" applyProtection="1">
      <alignment horizontal="left" vertical="center" wrapText="1" shrinkToFit="1"/>
    </xf>
    <xf numFmtId="177" fontId="16" fillId="0" borderId="5" xfId="0" applyNumberFormat="1" applyFont="1" applyFill="1" applyBorder="1" applyAlignment="1" applyProtection="1">
      <alignment horizontal="center" vertical="center"/>
    </xf>
    <xf numFmtId="180" fontId="16" fillId="0" borderId="5" xfId="58" applyNumberFormat="1" applyFont="1" applyFill="1" applyBorder="1" applyAlignment="1" applyProtection="1">
      <alignment horizontal="right" vertical="center"/>
    </xf>
    <xf numFmtId="179" fontId="16" fillId="0" borderId="5" xfId="58" applyNumberFormat="1" applyFont="1" applyFill="1" applyBorder="1" applyAlignment="1" applyProtection="1">
      <alignment horizontal="right" vertical="center"/>
    </xf>
    <xf numFmtId="0" fontId="16" fillId="0" borderId="5" xfId="58" applyNumberFormat="1" applyFont="1" applyFill="1" applyBorder="1" applyAlignment="1" applyProtection="1">
      <alignment horizontal="right" vertical="center"/>
    </xf>
    <xf numFmtId="177" fontId="16" fillId="0" borderId="5" xfId="58" applyNumberFormat="1" applyFont="1" applyFill="1" applyBorder="1" applyAlignment="1" applyProtection="1">
      <alignment horizontal="right" vertical="center"/>
    </xf>
    <xf numFmtId="0" fontId="16" fillId="2" borderId="4" xfId="0" applyFont="1" applyFill="1" applyBorder="1" applyAlignment="1" applyProtection="1">
      <alignment vertical="center" shrinkToFit="1"/>
    </xf>
    <xf numFmtId="0" fontId="16" fillId="2" borderId="5" xfId="0" applyFont="1" applyFill="1" applyBorder="1" applyAlignment="1" applyProtection="1">
      <alignment horizontal="left" vertical="center" wrapText="1" shrinkToFit="1"/>
    </xf>
    <xf numFmtId="177" fontId="16" fillId="0" borderId="5" xfId="0" applyNumberFormat="1" applyFont="1" applyBorder="1" applyAlignment="1" applyProtection="1">
      <alignment horizontal="center" vertical="center"/>
    </xf>
    <xf numFmtId="180" fontId="16" fillId="0" borderId="5" xfId="58" applyNumberFormat="1" applyFont="1" applyBorder="1" applyAlignment="1" applyProtection="1">
      <alignment horizontal="right" vertical="center"/>
    </xf>
    <xf numFmtId="179" fontId="16" fillId="2" borderId="5" xfId="58" applyNumberFormat="1" applyFont="1" applyFill="1" applyBorder="1" applyAlignment="1" applyProtection="1">
      <alignment vertical="center"/>
    </xf>
    <xf numFmtId="0" fontId="16" fillId="2" borderId="5" xfId="58" applyNumberFormat="1" applyFont="1" applyFill="1" applyBorder="1" applyAlignment="1" applyProtection="1">
      <alignment vertical="center"/>
    </xf>
    <xf numFmtId="177" fontId="16" fillId="2" borderId="5" xfId="58" applyNumberFormat="1" applyFont="1" applyFill="1" applyBorder="1" applyAlignment="1" applyProtection="1">
      <alignment vertical="center"/>
    </xf>
    <xf numFmtId="177" fontId="16" fillId="2" borderId="5" xfId="0" applyNumberFormat="1" applyFont="1" applyFill="1" applyBorder="1" applyAlignment="1" applyProtection="1">
      <alignment horizontal="center" vertical="center"/>
    </xf>
    <xf numFmtId="0" fontId="16" fillId="0" borderId="5" xfId="0" applyFont="1" applyFill="1" applyBorder="1" applyAlignment="1" applyProtection="1">
      <alignment horizontal="left" vertical="center" wrapText="1"/>
    </xf>
    <xf numFmtId="0" fontId="16" fillId="0" borderId="5" xfId="0" applyNumberFormat="1"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wrapText="1"/>
    </xf>
    <xf numFmtId="0" fontId="16" fillId="3" borderId="5" xfId="0" applyFont="1" applyFill="1" applyBorder="1" applyAlignment="1" applyProtection="1">
      <alignment horizontal="left" vertical="center" wrapText="1"/>
    </xf>
    <xf numFmtId="0" fontId="2" fillId="2" borderId="5" xfId="0" applyFont="1" applyFill="1" applyBorder="1" applyAlignment="1" applyProtection="1">
      <alignment horizontal="left" vertical="center" wrapText="1" shrinkToFit="1"/>
    </xf>
    <xf numFmtId="0" fontId="2" fillId="0" borderId="5" xfId="0" applyFont="1" applyFill="1" applyBorder="1" applyAlignment="1" applyProtection="1">
      <alignment horizontal="left" vertical="center" wrapText="1"/>
    </xf>
    <xf numFmtId="177" fontId="16" fillId="2" borderId="5" xfId="58" applyNumberFormat="1" applyFont="1" applyFill="1" applyBorder="1" applyAlignment="1" applyProtection="1">
      <alignment vertical="center"/>
      <protection locked="0"/>
    </xf>
    <xf numFmtId="178" fontId="5" fillId="2" borderId="3" xfId="58" applyNumberFormat="1" applyFont="1" applyFill="1" applyBorder="1" applyAlignment="1" applyProtection="1">
      <alignment horizontal="center" vertical="center" wrapText="1"/>
    </xf>
    <xf numFmtId="176" fontId="5" fillId="0" borderId="8" xfId="58" applyNumberFormat="1" applyFont="1" applyBorder="1" applyAlignment="1" applyProtection="1">
      <alignment horizontal="center" vertical="center" wrapText="1"/>
    </xf>
    <xf numFmtId="178" fontId="2" fillId="2" borderId="5" xfId="58" applyNumberFormat="1" applyFont="1" applyFill="1" applyBorder="1" applyAlignment="1" applyProtection="1">
      <alignment horizontal="right" vertical="center"/>
    </xf>
    <xf numFmtId="176" fontId="2" fillId="0" borderId="9" xfId="58" applyNumberFormat="1" applyFont="1" applyBorder="1" applyAlignment="1" applyProtection="1">
      <alignment horizontal="left" vertical="center" wrapText="1"/>
    </xf>
    <xf numFmtId="178" fontId="16" fillId="0" borderId="5" xfId="58" applyNumberFormat="1" applyFont="1" applyFill="1" applyBorder="1" applyAlignment="1" applyProtection="1">
      <alignment horizontal="right" vertical="center"/>
    </xf>
    <xf numFmtId="176" fontId="2" fillId="0" borderId="9" xfId="58" applyNumberFormat="1" applyFont="1" applyFill="1" applyBorder="1" applyAlignment="1" applyProtection="1">
      <alignment horizontal="left" vertical="center" wrapText="1"/>
    </xf>
    <xf numFmtId="178" fontId="16" fillId="2" borderId="5" xfId="58" applyNumberFormat="1" applyFont="1" applyFill="1" applyBorder="1" applyAlignment="1" applyProtection="1">
      <alignment vertical="center"/>
    </xf>
    <xf numFmtId="179" fontId="2" fillId="2" borderId="9" xfId="58" applyNumberFormat="1" applyFont="1" applyFill="1" applyBorder="1" applyAlignment="1" applyProtection="1">
      <alignment vertical="center" wrapText="1"/>
    </xf>
    <xf numFmtId="179" fontId="16" fillId="2" borderId="9" xfId="58" applyNumberFormat="1" applyFont="1" applyFill="1" applyBorder="1" applyAlignment="1" applyProtection="1">
      <alignment vertical="center" wrapText="1"/>
    </xf>
    <xf numFmtId="0" fontId="19" fillId="2" borderId="5" xfId="0" applyFont="1" applyFill="1" applyBorder="1" applyAlignment="1" applyProtection="1">
      <alignment horizontal="left" vertical="center" wrapText="1" shrinkToFit="1"/>
    </xf>
    <xf numFmtId="0" fontId="2" fillId="2" borderId="5" xfId="58" applyFont="1" applyFill="1" applyBorder="1" applyAlignment="1" applyProtection="1">
      <alignment horizontal="left" vertical="center" wrapText="1" shrinkToFit="1"/>
    </xf>
    <xf numFmtId="179" fontId="20" fillId="2" borderId="5" xfId="58" applyNumberFormat="1" applyFont="1" applyFill="1" applyBorder="1" applyAlignment="1" applyProtection="1">
      <alignment horizontal="right" vertical="center"/>
    </xf>
    <xf numFmtId="0" fontId="19" fillId="2" borderId="4" xfId="58" applyFont="1" applyFill="1" applyBorder="1" applyAlignment="1" applyProtection="1">
      <alignment vertical="center" shrinkToFit="1"/>
    </xf>
    <xf numFmtId="177" fontId="1" fillId="2" borderId="5" xfId="58" applyNumberFormat="1" applyFont="1" applyFill="1" applyBorder="1" applyAlignment="1" applyProtection="1">
      <alignment horizontal="center" vertical="center"/>
    </xf>
    <xf numFmtId="0" fontId="2" fillId="2" borderId="4" xfId="62" applyFont="1" applyFill="1" applyBorder="1" applyAlignment="1" applyProtection="1">
      <alignment vertical="center" shrinkToFit="1"/>
    </xf>
    <xf numFmtId="0" fontId="2" fillId="2" borderId="5" xfId="62" applyFont="1" applyFill="1" applyBorder="1" applyAlignment="1" applyProtection="1">
      <alignment horizontal="left" vertical="center" wrapText="1" shrinkToFit="1"/>
    </xf>
    <xf numFmtId="177" fontId="1" fillId="0" borderId="5" xfId="62" applyNumberFormat="1" applyFont="1" applyBorder="1" applyAlignment="1" applyProtection="1">
      <alignment horizontal="center" vertical="center"/>
    </xf>
    <xf numFmtId="178" fontId="20" fillId="0" borderId="5" xfId="62" applyNumberFormat="1" applyFont="1" applyBorder="1" applyAlignment="1" applyProtection="1">
      <alignment horizontal="right" vertical="center"/>
    </xf>
    <xf numFmtId="179" fontId="20" fillId="2" borderId="5" xfId="62" applyNumberFormat="1" applyFont="1" applyFill="1" applyBorder="1" applyAlignment="1" applyProtection="1">
      <alignment horizontal="right" vertical="center"/>
    </xf>
    <xf numFmtId="179" fontId="20" fillId="0" borderId="5" xfId="62" applyNumberFormat="1" applyFont="1" applyFill="1" applyBorder="1" applyAlignment="1" applyProtection="1">
      <alignment horizontal="right" vertical="center"/>
    </xf>
    <xf numFmtId="179" fontId="16" fillId="2" borderId="5" xfId="62" applyNumberFormat="1" applyFont="1" applyFill="1" applyBorder="1" applyAlignment="1" applyProtection="1">
      <alignment horizontal="right" vertical="center"/>
    </xf>
    <xf numFmtId="0" fontId="1" fillId="2" borderId="9" xfId="58" applyNumberFormat="1" applyFont="1" applyFill="1" applyBorder="1" applyAlignment="1" applyProtection="1">
      <alignment horizontal="right" vertical="center"/>
    </xf>
    <xf numFmtId="0" fontId="1" fillId="2" borderId="9" xfId="62" applyNumberFormat="1" applyFont="1" applyFill="1" applyBorder="1" applyAlignment="1" applyProtection="1">
      <alignment horizontal="right" vertical="center"/>
    </xf>
    <xf numFmtId="0" fontId="2" fillId="2" borderId="6" xfId="58" applyFont="1" applyFill="1" applyBorder="1" applyAlignment="1" applyProtection="1">
      <alignment horizontal="center" vertical="center"/>
    </xf>
    <xf numFmtId="0" fontId="2" fillId="2" borderId="7" xfId="58" applyFont="1" applyFill="1" applyBorder="1" applyAlignment="1" applyProtection="1">
      <alignment horizontal="center" vertical="center"/>
    </xf>
    <xf numFmtId="0" fontId="2" fillId="0" borderId="7" xfId="58" applyFont="1" applyBorder="1" applyAlignment="1" applyProtection="1">
      <alignment vertical="center"/>
    </xf>
    <xf numFmtId="180" fontId="16" fillId="2" borderId="7" xfId="58" applyNumberFormat="1" applyFont="1" applyFill="1" applyBorder="1" applyAlignment="1" applyProtection="1">
      <alignment horizontal="right" vertical="center"/>
    </xf>
    <xf numFmtId="0" fontId="16" fillId="0" borderId="7" xfId="58" applyFont="1" applyBorder="1" applyAlignment="1" applyProtection="1">
      <alignment vertical="center"/>
    </xf>
    <xf numFmtId="178" fontId="18" fillId="0" borderId="7" xfId="58" applyNumberFormat="1" applyFont="1" applyBorder="1" applyAlignment="1" applyProtection="1">
      <alignment vertical="center"/>
    </xf>
    <xf numFmtId="177" fontId="16" fillId="0" borderId="7" xfId="58" applyNumberFormat="1" applyFont="1" applyBorder="1" applyAlignment="1" applyProtection="1">
      <alignment vertical="center"/>
    </xf>
    <xf numFmtId="0" fontId="1" fillId="2" borderId="9" xfId="62" applyNumberFormat="1" applyFont="1" applyFill="1" applyBorder="1" applyAlignment="1" applyProtection="1">
      <alignment horizontal="left" vertical="center" wrapText="1"/>
    </xf>
    <xf numFmtId="0" fontId="2" fillId="0" borderId="10" xfId="58" applyFont="1" applyBorder="1" applyAlignment="1" applyProtection="1">
      <alignment vertical="center"/>
    </xf>
    <xf numFmtId="0" fontId="2" fillId="2" borderId="31" xfId="0" applyNumberFormat="1" applyFont="1" applyFill="1" applyBorder="1" applyAlignment="1">
      <alignment horizontal="center" vertical="center"/>
    </xf>
    <xf numFmtId="0" fontId="2" fillId="2" borderId="26" xfId="0" applyNumberFormat="1" applyFont="1" applyFill="1" applyBorder="1" applyAlignment="1">
      <alignment horizontal="center" vertical="center"/>
    </xf>
    <xf numFmtId="0" fontId="1" fillId="0" borderId="26" xfId="0" applyNumberFormat="1" applyFont="1" applyFill="1" applyBorder="1" applyAlignment="1">
      <alignment vertical="center"/>
    </xf>
    <xf numFmtId="0" fontId="2" fillId="2" borderId="32" xfId="0" applyNumberFormat="1" applyFont="1" applyFill="1" applyBorder="1" applyAlignment="1"/>
    <xf numFmtId="0" fontId="2" fillId="2" borderId="32" xfId="0" applyNumberFormat="1" applyFont="1" applyFill="1" applyBorder="1" applyAlignment="1">
      <alignment horizontal="left" wrapText="1"/>
    </xf>
    <xf numFmtId="0" fontId="1" fillId="2" borderId="32" xfId="0" applyNumberFormat="1" applyFont="1" applyFill="1" applyBorder="1" applyAlignment="1">
      <alignment horizontal="center" vertical="center"/>
    </xf>
    <xf numFmtId="0" fontId="1" fillId="2" borderId="32" xfId="0" applyNumberFormat="1" applyFont="1" applyFill="1" applyBorder="1" applyAlignment="1">
      <alignment horizontal="right" vertical="center"/>
    </xf>
    <xf numFmtId="177" fontId="1" fillId="2" borderId="32" xfId="0" applyNumberFormat="1" applyFont="1" applyFill="1" applyBorder="1" applyAlignment="1">
      <alignment horizontal="right" vertical="center"/>
    </xf>
    <xf numFmtId="0" fontId="14" fillId="0" borderId="22" xfId="0" applyNumberFormat="1" applyFont="1" applyFill="1" applyBorder="1" applyAlignment="1">
      <alignment vertical="center" wrapText="1"/>
    </xf>
    <xf numFmtId="180" fontId="2" fillId="2" borderId="0" xfId="58" applyNumberFormat="1" applyFont="1" applyFill="1" applyBorder="1" applyAlignment="1" applyProtection="1">
      <alignment horizontal="right" vertical="center"/>
    </xf>
    <xf numFmtId="179" fontId="2" fillId="2" borderId="0" xfId="58" applyNumberFormat="1" applyFont="1" applyFill="1" applyBorder="1" applyAlignment="1" applyProtection="1">
      <alignment horizontal="right" vertical="center"/>
    </xf>
    <xf numFmtId="180" fontId="5" fillId="2" borderId="3" xfId="58" applyNumberFormat="1" applyFont="1" applyFill="1" applyBorder="1" applyAlignment="1" applyProtection="1">
      <alignment horizontal="center" vertical="center" wrapText="1"/>
    </xf>
    <xf numFmtId="180" fontId="2" fillId="2" borderId="5" xfId="58" applyNumberFormat="1" applyFont="1" applyFill="1" applyBorder="1" applyAlignment="1" applyProtection="1">
      <alignment horizontal="right" vertical="center"/>
    </xf>
    <xf numFmtId="179" fontId="2" fillId="2" borderId="5" xfId="58" applyNumberFormat="1" applyFont="1" applyFill="1" applyBorder="1" applyAlignment="1" applyProtection="1">
      <alignment horizontal="right" vertical="center"/>
    </xf>
    <xf numFmtId="178" fontId="1" fillId="0" borderId="5" xfId="62" applyNumberFormat="1" applyFont="1" applyBorder="1" applyAlignment="1" applyProtection="1">
      <alignment horizontal="right" vertical="center"/>
    </xf>
    <xf numFmtId="179" fontId="1" fillId="2" borderId="5" xfId="62" applyNumberFormat="1" applyFont="1" applyFill="1" applyBorder="1" applyAlignment="1" applyProtection="1">
      <alignment horizontal="right" vertical="center"/>
    </xf>
    <xf numFmtId="0" fontId="12" fillId="0" borderId="0" xfId="0" applyFont="1" applyFill="1" applyAlignment="1" applyProtection="1">
      <alignment vertical="center"/>
    </xf>
    <xf numFmtId="177" fontId="12" fillId="0" borderId="0" xfId="0" applyNumberFormat="1" applyFont="1" applyFill="1" applyAlignment="1" applyProtection="1">
      <alignment vertical="center"/>
    </xf>
    <xf numFmtId="49" fontId="4" fillId="0" borderId="0" xfId="0" applyNumberFormat="1" applyFont="1" applyFill="1" applyAlignment="1" applyProtection="1">
      <alignment horizontal="center" vertical="center" wrapText="1"/>
    </xf>
    <xf numFmtId="177" fontId="4" fillId="0" borderId="0" xfId="0" applyNumberFormat="1" applyFont="1" applyFill="1" applyAlignment="1" applyProtection="1">
      <alignment horizontal="center" vertical="center" wrapText="1"/>
    </xf>
    <xf numFmtId="0" fontId="13" fillId="0" borderId="18" xfId="0" applyNumberFormat="1" applyFont="1" applyFill="1" applyBorder="1" applyAlignment="1" applyProtection="1">
      <alignment horizontal="left" vertical="center" wrapText="1"/>
    </xf>
    <xf numFmtId="0" fontId="2" fillId="0" borderId="18" xfId="0" applyNumberFormat="1" applyFont="1" applyFill="1" applyBorder="1" applyAlignment="1" applyProtection="1">
      <alignment horizontal="left" vertical="center" wrapText="1"/>
    </xf>
    <xf numFmtId="177" fontId="2" fillId="0" borderId="18" xfId="0" applyNumberFormat="1" applyFont="1" applyFill="1" applyBorder="1" applyAlignment="1" applyProtection="1">
      <alignment horizontal="left" vertical="center" wrapText="1"/>
    </xf>
    <xf numFmtId="0" fontId="5" fillId="2" borderId="19" xfId="0" applyNumberFormat="1" applyFont="1" applyFill="1" applyBorder="1" applyAlignment="1" applyProtection="1">
      <alignment horizontal="center" vertical="center"/>
    </xf>
    <xf numFmtId="0" fontId="5" fillId="2" borderId="20" xfId="0" applyNumberFormat="1" applyFont="1" applyFill="1" applyBorder="1" applyAlignment="1" applyProtection="1">
      <alignment horizontal="center" vertical="center" wrapText="1"/>
    </xf>
    <xf numFmtId="177" fontId="6" fillId="0" borderId="20" xfId="0" applyNumberFormat="1" applyFont="1" applyFill="1" applyBorder="1" applyAlignment="1" applyProtection="1">
      <alignment horizontal="center" vertical="center" wrapText="1"/>
    </xf>
    <xf numFmtId="179" fontId="5" fillId="2" borderId="20" xfId="0" applyNumberFormat="1" applyFont="1" applyFill="1" applyBorder="1" applyAlignment="1" applyProtection="1">
      <alignment horizontal="center" vertical="center" wrapText="1"/>
    </xf>
    <xf numFmtId="178" fontId="5" fillId="2" borderId="20" xfId="0" applyNumberFormat="1" applyFont="1" applyFill="1" applyBorder="1" applyAlignment="1" applyProtection="1">
      <alignment horizontal="right" vertical="center" wrapText="1"/>
    </xf>
    <xf numFmtId="177" fontId="5" fillId="2" borderId="20" xfId="0" applyNumberFormat="1" applyFont="1" applyFill="1" applyBorder="1" applyAlignment="1" applyProtection="1">
      <alignment horizontal="center" vertical="center" wrapText="1"/>
    </xf>
    <xf numFmtId="180" fontId="5" fillId="2"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1" fillId="0" borderId="22" xfId="0" applyNumberFormat="1" applyFont="1" applyFill="1" applyBorder="1" applyAlignment="1" applyProtection="1">
      <alignment horizontal="left" vertical="center" wrapText="1"/>
    </xf>
    <xf numFmtId="0" fontId="14" fillId="0" borderId="22" xfId="0" applyNumberFormat="1" applyFont="1" applyFill="1" applyBorder="1" applyAlignment="1" applyProtection="1">
      <alignment vertical="center" wrapText="1"/>
    </xf>
    <xf numFmtId="0" fontId="1" fillId="0" borderId="22" xfId="0" applyNumberFormat="1" applyFont="1" applyFill="1" applyBorder="1" applyAlignment="1" applyProtection="1">
      <alignment horizontal="center" vertical="center"/>
    </xf>
    <xf numFmtId="0" fontId="1" fillId="0" borderId="22" xfId="0" applyNumberFormat="1" applyFont="1" applyFill="1" applyBorder="1" applyAlignment="1" applyProtection="1">
      <alignment horizontal="right" vertical="center"/>
    </xf>
    <xf numFmtId="177" fontId="1" fillId="0" borderId="22" xfId="0" applyNumberFormat="1" applyFont="1" applyFill="1" applyBorder="1" applyAlignment="1" applyProtection="1">
      <alignment horizontal="right" vertical="center"/>
    </xf>
    <xf numFmtId="180" fontId="1" fillId="0" borderId="22" xfId="0" applyNumberFormat="1" applyFont="1" applyFill="1" applyBorder="1" applyAlignment="1" applyProtection="1">
      <alignment horizontal="right" vertical="center"/>
    </xf>
    <xf numFmtId="177" fontId="1" fillId="2" borderId="22" xfId="0" applyNumberFormat="1" applyFont="1" applyFill="1" applyBorder="1" applyAlignment="1" applyProtection="1">
      <alignment horizontal="right" vertical="center"/>
    </xf>
    <xf numFmtId="0" fontId="2" fillId="2" borderId="31" xfId="0" applyNumberFormat="1" applyFont="1" applyFill="1" applyBorder="1" applyAlignment="1" applyProtection="1">
      <alignment horizontal="center" vertical="center"/>
    </xf>
    <xf numFmtId="0" fontId="2" fillId="2" borderId="26" xfId="0" applyNumberFormat="1" applyFont="1" applyFill="1" applyBorder="1" applyAlignment="1" applyProtection="1">
      <alignment horizontal="center" vertical="center"/>
    </xf>
    <xf numFmtId="0" fontId="1" fillId="0" borderId="26" xfId="0" applyNumberFormat="1" applyFont="1" applyFill="1" applyBorder="1" applyAlignment="1" applyProtection="1">
      <alignment vertical="center"/>
    </xf>
    <xf numFmtId="178" fontId="1" fillId="2" borderId="26" xfId="0" applyNumberFormat="1" applyFont="1" applyFill="1" applyBorder="1" applyAlignment="1" applyProtection="1">
      <alignment horizontal="right" vertical="center"/>
    </xf>
    <xf numFmtId="177" fontId="1" fillId="0" borderId="26" xfId="0" applyNumberFormat="1" applyFont="1" applyFill="1" applyBorder="1" applyAlignment="1" applyProtection="1">
      <alignment horizontal="right" vertical="center"/>
    </xf>
    <xf numFmtId="180" fontId="7" fillId="0" borderId="26" xfId="0" applyNumberFormat="1" applyFont="1" applyFill="1" applyBorder="1" applyAlignment="1" applyProtection="1">
      <alignment vertical="center"/>
    </xf>
    <xf numFmtId="176" fontId="6" fillId="0" borderId="28" xfId="0" applyNumberFormat="1" applyFont="1" applyFill="1" applyBorder="1" applyAlignment="1" applyProtection="1">
      <alignment horizontal="center" vertical="center" wrapText="1"/>
    </xf>
    <xf numFmtId="0" fontId="1" fillId="0" borderId="29" xfId="0" applyNumberFormat="1" applyFont="1" applyFill="1" applyBorder="1" applyAlignment="1" applyProtection="1">
      <alignment horizontal="left" vertical="center" wrapText="1"/>
    </xf>
    <xf numFmtId="0" fontId="1" fillId="0" borderId="30" xfId="0" applyNumberFormat="1" applyFont="1" applyFill="1" applyBorder="1" applyAlignment="1" applyProtection="1">
      <alignment vertical="center"/>
    </xf>
    <xf numFmtId="0" fontId="1" fillId="0" borderId="0" xfId="0" applyNumberFormat="1" applyFont="1" applyFill="1" applyAlignment="1" applyProtection="1"/>
    <xf numFmtId="176" fontId="16" fillId="2" borderId="0" xfId="58" applyNumberFormat="1" applyFont="1" applyFill="1" applyBorder="1" applyAlignment="1" applyProtection="1">
      <alignment horizontal="right" vertical="center"/>
    </xf>
    <xf numFmtId="176" fontId="17" fillId="0" borderId="0" xfId="58" applyNumberFormat="1" applyFont="1" applyFill="1" applyAlignment="1" applyProtection="1">
      <alignment horizontal="right" vertical="center"/>
    </xf>
    <xf numFmtId="176" fontId="16" fillId="2" borderId="3" xfId="58" applyNumberFormat="1" applyFont="1" applyFill="1" applyBorder="1" applyAlignment="1" applyProtection="1">
      <alignment horizontal="center" vertical="center" wrapText="1"/>
    </xf>
    <xf numFmtId="49" fontId="4" fillId="0" borderId="0" xfId="58" applyNumberFormat="1" applyFont="1" applyFill="1" applyAlignment="1" applyProtection="1">
      <alignment horizontal="right" vertical="center"/>
    </xf>
    <xf numFmtId="176" fontId="16" fillId="2" borderId="5" xfId="58" applyNumberFormat="1" applyFont="1" applyFill="1" applyBorder="1" applyAlignment="1" applyProtection="1">
      <alignment horizontal="right" vertical="center"/>
      <protection locked="0"/>
    </xf>
    <xf numFmtId="178" fontId="16" fillId="2" borderId="5" xfId="58" applyNumberFormat="1" applyFont="1" applyFill="1" applyBorder="1" applyAlignment="1" applyProtection="1">
      <alignment horizontal="right" vertical="center"/>
    </xf>
    <xf numFmtId="0" fontId="21" fillId="0" borderId="0" xfId="60" applyFont="1" applyAlignment="1">
      <alignment vertical="center"/>
    </xf>
    <xf numFmtId="0" fontId="22" fillId="0" borderId="0" xfId="60" applyFont="1" applyAlignment="1">
      <alignment horizontal="center" vertical="center" wrapText="1" shrinkToFit="1"/>
    </xf>
    <xf numFmtId="0" fontId="22" fillId="0" borderId="0" xfId="60" applyFont="1" applyAlignment="1">
      <alignment horizontal="center" vertical="center" shrinkToFit="1"/>
    </xf>
    <xf numFmtId="58" fontId="23" fillId="0" borderId="0" xfId="60" applyNumberFormat="1" applyFont="1" applyAlignment="1">
      <alignment horizontal="center" vertical="center" wrapText="1"/>
    </xf>
    <xf numFmtId="0" fontId="23" fillId="0" borderId="0" xfId="60" applyFont="1" applyAlignment="1">
      <alignment horizontal="center" vertical="center" wrapText="1"/>
    </xf>
    <xf numFmtId="0" fontId="24" fillId="0" borderId="0" xfId="60" applyFont="1" applyAlignment="1">
      <alignment horizontal="center" vertical="center" wrapText="1"/>
    </xf>
    <xf numFmtId="0" fontId="24" fillId="0" borderId="0" xfId="60" applyFont="1" applyAlignment="1">
      <alignment horizontal="center" vertical="center"/>
    </xf>
    <xf numFmtId="57" fontId="25" fillId="0" borderId="0" xfId="60" applyNumberFormat="1" applyFont="1" applyAlignment="1">
      <alignment horizontal="center" vertical="center"/>
    </xf>
    <xf numFmtId="0" fontId="25" fillId="0" borderId="0" xfId="60" applyFont="1" applyAlignment="1">
      <alignment horizontal="center" vertical="center"/>
    </xf>
    <xf numFmtId="0" fontId="26" fillId="0" borderId="0" xfId="60" applyFont="1" applyAlignment="1">
      <alignment horizontal="center" vertical="center"/>
    </xf>
    <xf numFmtId="0" fontId="27" fillId="0" borderId="0" xfId="60" applyFont="1" applyAlignment="1">
      <alignment horizontal="left" vertical="center" wrapText="1"/>
    </xf>
    <xf numFmtId="0" fontId="28" fillId="0" borderId="0" xfId="60" applyFont="1" applyAlignment="1">
      <alignment horizontal="left" vertical="center"/>
    </xf>
    <xf numFmtId="0" fontId="28" fillId="0" borderId="0" xfId="60" applyFont="1" applyAlignment="1">
      <alignment horizontal="left"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常规 11 2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百分比 2" xfId="14"/>
    <cellStyle name="注释" xfId="15" builtinId="10"/>
    <cellStyle name="常规 6" xfId="16"/>
    <cellStyle name="60% - 强调文字颜色 2" xfId="17" builtinId="36"/>
    <cellStyle name="标题 4" xfId="18" builtinId="19"/>
    <cellStyle name="警告文本" xfId="19" builtinId="11"/>
    <cellStyle name="_ET_STYLE_NoName_00_" xfId="20"/>
    <cellStyle name="标题" xfId="21" builtinId="15"/>
    <cellStyle name="常规 12" xfId="22"/>
    <cellStyle name="解释性文本" xfId="23" builtinId="53"/>
    <cellStyle name="标题 1" xfId="24" builtinId="16"/>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常规 16" xfId="37"/>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千位分隔[0] 2" xfId="46"/>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10" xfId="55"/>
    <cellStyle name="40% - 强调文字颜色 6" xfId="56" builtinId="51"/>
    <cellStyle name="60% - 强调文字颜色 6" xfId="57" builtinId="52"/>
    <cellStyle name="常规 11" xfId="58"/>
    <cellStyle name="常规 13" xfId="59"/>
    <cellStyle name="常规 11 2" xfId="60"/>
    <cellStyle name="常规 14" xfId="61"/>
    <cellStyle name="常规 11 3" xfId="62"/>
    <cellStyle name="常规 15" xfId="63"/>
    <cellStyle name="常规 2" xfId="64"/>
    <cellStyle name="常规 3" xfId="65"/>
    <cellStyle name="常规 4" xfId="66"/>
    <cellStyle name="常规 5" xfId="67"/>
    <cellStyle name="常规 7" xfId="68"/>
    <cellStyle name="常规 8" xfId="69"/>
    <cellStyle name="常规 9" xfId="70"/>
    <cellStyle name="千位分隔 2" xfId="71"/>
  </cellStyles>
  <tableStyles count="0" defaultTableStyle="TableStyleMedium2" defaultPivotStyle="PivotStyleLight16"/>
  <colors>
    <mruColors>
      <color rgb="00FFCC66"/>
      <color rgb="00FFCCFF"/>
      <color rgb="0066FFFF"/>
      <color rgb="00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5" Type="http://schemas.openxmlformats.org/officeDocument/2006/relationships/sharedStrings" Target="sharedStrings.xml"/><Relationship Id="rId34" Type="http://schemas.openxmlformats.org/officeDocument/2006/relationships/styles" Target="styles.xml"/><Relationship Id="rId33" Type="http://schemas.openxmlformats.org/officeDocument/2006/relationships/theme" Target="theme/theme1.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tabSelected="1" zoomScale="70" zoomScaleNormal="70" topLeftCell="A27" workbookViewId="0">
      <selection activeCell="L28" sqref="L28"/>
    </sheetView>
  </sheetViews>
  <sheetFormatPr defaultColWidth="9" defaultRowHeight="14.25"/>
  <cols>
    <col min="1" max="16384" width="9" style="288"/>
  </cols>
  <sheetData>
    <row r="1" ht="80.1" customHeight="1"/>
    <row r="2" ht="80.1" customHeight="1"/>
    <row r="3" ht="99.95" customHeight="1" spans="1:9">
      <c r="A3" s="289" t="s">
        <v>0</v>
      </c>
      <c r="B3" s="290"/>
      <c r="C3" s="290"/>
      <c r="D3" s="290"/>
      <c r="E3" s="290"/>
      <c r="F3" s="290"/>
      <c r="G3" s="290"/>
      <c r="H3" s="290"/>
      <c r="I3" s="290"/>
    </row>
    <row r="4" ht="179.25" customHeight="1" spans="2:8">
      <c r="B4" s="291" t="s">
        <v>1</v>
      </c>
      <c r="C4" s="292"/>
      <c r="D4" s="292"/>
      <c r="E4" s="292"/>
      <c r="F4" s="292"/>
      <c r="G4" s="292"/>
      <c r="H4" s="292"/>
    </row>
    <row r="5" ht="20.1" customHeight="1" spans="3:7">
      <c r="C5" s="293"/>
      <c r="D5" s="294"/>
      <c r="E5" s="294"/>
      <c r="F5" s="294"/>
      <c r="G5" s="294"/>
    </row>
    <row r="6" ht="20.1" customHeight="1" spans="3:7">
      <c r="C6" s="293"/>
      <c r="D6" s="294"/>
      <c r="E6" s="294"/>
      <c r="F6" s="294"/>
      <c r="G6" s="294"/>
    </row>
    <row r="7" ht="20.1" customHeight="1" spans="3:7">
      <c r="C7" s="293"/>
      <c r="D7" s="294"/>
      <c r="E7" s="294"/>
      <c r="F7" s="294"/>
      <c r="G7" s="294"/>
    </row>
    <row r="8" ht="20.1" customHeight="1" spans="3:7">
      <c r="C8" s="293"/>
      <c r="D8" s="294"/>
      <c r="E8" s="294"/>
      <c r="F8" s="294"/>
      <c r="G8" s="294"/>
    </row>
    <row r="9" ht="20.1" customHeight="1" spans="3:7">
      <c r="C9" s="293"/>
      <c r="D9" s="294"/>
      <c r="E9" s="294"/>
      <c r="F9" s="294"/>
      <c r="G9" s="294"/>
    </row>
    <row r="10" ht="20.1" customHeight="1" spans="3:7">
      <c r="C10" s="293"/>
      <c r="D10" s="294"/>
      <c r="E10" s="294"/>
      <c r="F10" s="294"/>
      <c r="G10" s="294"/>
    </row>
    <row r="11" ht="20.1" customHeight="1"/>
    <row r="12" ht="20.1" customHeight="1"/>
    <row r="13" ht="20.1" customHeight="1"/>
    <row r="14" ht="20.1" customHeight="1"/>
    <row r="15" ht="34.5" customHeight="1" spans="3:7">
      <c r="C15" s="295" t="s">
        <v>2</v>
      </c>
      <c r="D15" s="296"/>
      <c r="E15" s="296"/>
      <c r="F15" s="296"/>
      <c r="G15" s="296"/>
    </row>
    <row r="26" ht="50.1" customHeight="1" spans="1:9">
      <c r="A26" s="297" t="s">
        <v>3</v>
      </c>
      <c r="B26" s="297"/>
      <c r="C26" s="297"/>
      <c r="D26" s="297"/>
      <c r="E26" s="297"/>
      <c r="F26" s="297"/>
      <c r="G26" s="297"/>
      <c r="H26" s="297"/>
      <c r="I26" s="297"/>
    </row>
    <row r="27" ht="50.1" customHeight="1" spans="1:9">
      <c r="A27" s="297"/>
      <c r="B27" s="297"/>
      <c r="C27" s="297"/>
      <c r="D27" s="297"/>
      <c r="E27" s="297"/>
      <c r="F27" s="297"/>
      <c r="G27" s="297"/>
      <c r="H27" s="297"/>
      <c r="I27" s="297"/>
    </row>
    <row r="28" ht="409.5" customHeight="1" spans="2:9">
      <c r="B28" s="298" t="s">
        <v>4</v>
      </c>
      <c r="C28" s="298"/>
      <c r="D28" s="298"/>
      <c r="E28" s="298"/>
      <c r="F28" s="298"/>
      <c r="G28" s="298"/>
      <c r="H28" s="298"/>
      <c r="I28" s="298"/>
    </row>
    <row r="29" ht="80.1" customHeight="1" spans="2:9">
      <c r="B29" s="298"/>
      <c r="C29" s="298"/>
      <c r="D29" s="298"/>
      <c r="E29" s="298"/>
      <c r="F29" s="298"/>
      <c r="G29" s="298"/>
      <c r="H29" s="298"/>
      <c r="I29" s="298"/>
    </row>
    <row r="30" ht="30" customHeight="1" spans="2:9">
      <c r="B30" s="299"/>
      <c r="C30" s="299"/>
      <c r="D30" s="299"/>
      <c r="E30" s="299"/>
      <c r="F30" s="299"/>
      <c r="G30" s="299"/>
      <c r="H30" s="299"/>
      <c r="I30" s="299"/>
    </row>
    <row r="31" ht="30" customHeight="1" spans="2:9">
      <c r="B31" s="299"/>
      <c r="C31" s="299"/>
      <c r="D31" s="299"/>
      <c r="E31" s="299"/>
      <c r="F31" s="299"/>
      <c r="G31" s="299"/>
      <c r="H31" s="299"/>
      <c r="I31" s="299"/>
    </row>
    <row r="32" ht="50.1" customHeight="1" spans="2:9">
      <c r="B32" s="300"/>
      <c r="C32" s="300"/>
      <c r="D32" s="300"/>
      <c r="E32" s="300"/>
      <c r="F32" s="300"/>
      <c r="G32" s="300"/>
      <c r="H32" s="300"/>
      <c r="I32" s="300"/>
    </row>
    <row r="33" ht="50.1" customHeight="1" spans="2:9">
      <c r="B33" s="300"/>
      <c r="C33" s="300"/>
      <c r="D33" s="300"/>
      <c r="E33" s="300"/>
      <c r="F33" s="300"/>
      <c r="G33" s="300"/>
      <c r="H33" s="300"/>
      <c r="I33" s="300"/>
    </row>
  </sheetData>
  <sheetProtection password="CF4A" sheet="1" selectLockedCells="1" objects="1"/>
  <mergeCells count="9">
    <mergeCell ref="A3:I3"/>
    <mergeCell ref="B4:H4"/>
    <mergeCell ref="C15:G15"/>
    <mergeCell ref="A26:I26"/>
    <mergeCell ref="B30:I30"/>
    <mergeCell ref="B31:I31"/>
    <mergeCell ref="B32:I32"/>
    <mergeCell ref="B33:I33"/>
    <mergeCell ref="B28:I29"/>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pane xSplit="1" ySplit="3" topLeftCell="B4" activePane="bottomRight" state="frozen"/>
      <selection/>
      <selection pane="topRight"/>
      <selection pane="bottomLeft"/>
      <selection pane="bottomRight" activeCell="H4" sqref="H4"/>
    </sheetView>
  </sheetViews>
  <sheetFormatPr defaultColWidth="9" defaultRowHeight="14.25"/>
  <cols>
    <col min="1" max="1" width="5.63333333333333" style="250" customWidth="1"/>
    <col min="2" max="2" width="11.6333333333333" style="250" customWidth="1"/>
    <col min="3" max="3" width="15.6333333333333" style="250" customWidth="1"/>
    <col min="4" max="4" width="5.63333333333333" style="250" customWidth="1"/>
    <col min="5" max="5" width="6.63333333333333" style="250" customWidth="1"/>
    <col min="6" max="6" width="8.63333333333333" style="251" customWidth="1"/>
    <col min="7" max="7" width="8.63333333333333" style="250" customWidth="1"/>
    <col min="8" max="8" width="8.63333333333333" style="251" customWidth="1"/>
    <col min="9" max="9" width="8.63333333333333" style="250" customWidth="1"/>
    <col min="10" max="10" width="10.6333333333333" style="250" customWidth="1"/>
    <col min="11" max="16384" width="9" style="250"/>
  </cols>
  <sheetData>
    <row r="1" ht="69.95" customHeight="1" spans="1:10">
      <c r="A1" s="252" t="s">
        <v>340</v>
      </c>
      <c r="B1" s="252"/>
      <c r="C1" s="252"/>
      <c r="D1" s="252"/>
      <c r="E1" s="252"/>
      <c r="F1" s="253"/>
      <c r="G1" s="252"/>
      <c r="H1" s="253"/>
      <c r="I1" s="252"/>
      <c r="J1" s="252"/>
    </row>
    <row r="2" ht="39.95" customHeight="1" spans="1:10">
      <c r="A2" s="254" t="s">
        <v>369</v>
      </c>
      <c r="B2" s="255"/>
      <c r="C2" s="255"/>
      <c r="D2" s="255"/>
      <c r="E2" s="255"/>
      <c r="F2" s="256"/>
      <c r="G2" s="255"/>
      <c r="H2" s="256"/>
      <c r="I2" s="255"/>
      <c r="J2" s="255"/>
    </row>
    <row r="3" ht="69.95" customHeight="1" spans="1:10">
      <c r="A3" s="257" t="s">
        <v>7</v>
      </c>
      <c r="B3" s="258" t="s">
        <v>18</v>
      </c>
      <c r="C3" s="259" t="s">
        <v>19</v>
      </c>
      <c r="D3" s="260" t="s">
        <v>20</v>
      </c>
      <c r="E3" s="261" t="s">
        <v>342</v>
      </c>
      <c r="F3" s="262" t="s">
        <v>343</v>
      </c>
      <c r="G3" s="263" t="s">
        <v>23</v>
      </c>
      <c r="H3" s="262" t="s">
        <v>344</v>
      </c>
      <c r="I3" s="263" t="s">
        <v>345</v>
      </c>
      <c r="J3" s="278" t="s">
        <v>11</v>
      </c>
    </row>
    <row r="4" ht="140.25" customHeight="1" spans="1:10">
      <c r="A4" s="264">
        <v>1</v>
      </c>
      <c r="B4" s="265" t="s">
        <v>346</v>
      </c>
      <c r="C4" s="266" t="s">
        <v>347</v>
      </c>
      <c r="D4" s="267" t="s">
        <v>36</v>
      </c>
      <c r="E4" s="268">
        <v>308000</v>
      </c>
      <c r="F4" s="269">
        <v>8.5</v>
      </c>
      <c r="G4" s="270">
        <f t="shared" ref="G4:G12" si="0">ROUND(E4*F4,0)</f>
        <v>2618000</v>
      </c>
      <c r="H4" s="121"/>
      <c r="I4" s="270">
        <f t="shared" ref="I4:I12" si="1">ROUND(E4*H4,0)</f>
        <v>0</v>
      </c>
      <c r="J4" s="279" t="s">
        <v>348</v>
      </c>
    </row>
    <row r="5" ht="50.25" customHeight="1" spans="1:10">
      <c r="A5" s="264">
        <v>2</v>
      </c>
      <c r="B5" s="265" t="s">
        <v>349</v>
      </c>
      <c r="C5" s="265" t="s">
        <v>350</v>
      </c>
      <c r="D5" s="267" t="s">
        <v>351</v>
      </c>
      <c r="E5" s="268">
        <v>10</v>
      </c>
      <c r="F5" s="269">
        <v>4500</v>
      </c>
      <c r="G5" s="270">
        <f t="shared" si="0"/>
        <v>45000</v>
      </c>
      <c r="H5" s="121"/>
      <c r="I5" s="270">
        <f t="shared" si="1"/>
        <v>0</v>
      </c>
      <c r="J5" s="279" t="s">
        <v>352</v>
      </c>
    </row>
    <row r="6" ht="50.25" customHeight="1" spans="1:10">
      <c r="A6" s="264">
        <v>3</v>
      </c>
      <c r="B6" s="265" t="s">
        <v>353</v>
      </c>
      <c r="C6" s="265" t="s">
        <v>354</v>
      </c>
      <c r="D6" s="267" t="s">
        <v>351</v>
      </c>
      <c r="E6" s="268">
        <v>10</v>
      </c>
      <c r="F6" s="269">
        <v>1800</v>
      </c>
      <c r="G6" s="270">
        <f t="shared" si="0"/>
        <v>18000</v>
      </c>
      <c r="H6" s="121"/>
      <c r="I6" s="270">
        <f t="shared" si="1"/>
        <v>0</v>
      </c>
      <c r="J6" s="279" t="s">
        <v>352</v>
      </c>
    </row>
    <row r="7" ht="50.25" customHeight="1" spans="1:10">
      <c r="A7" s="264">
        <v>4</v>
      </c>
      <c r="B7" s="265" t="s">
        <v>355</v>
      </c>
      <c r="C7" s="265" t="s">
        <v>354</v>
      </c>
      <c r="D7" s="267" t="s">
        <v>351</v>
      </c>
      <c r="E7" s="268">
        <v>10</v>
      </c>
      <c r="F7" s="269">
        <v>1500</v>
      </c>
      <c r="G7" s="270">
        <f t="shared" si="0"/>
        <v>15000</v>
      </c>
      <c r="H7" s="121"/>
      <c r="I7" s="270">
        <f t="shared" si="1"/>
        <v>0</v>
      </c>
      <c r="J7" s="279" t="s">
        <v>352</v>
      </c>
    </row>
    <row r="8" ht="50.25" customHeight="1" spans="1:10">
      <c r="A8" s="264">
        <v>5</v>
      </c>
      <c r="B8" s="265" t="s">
        <v>356</v>
      </c>
      <c r="C8" s="265" t="s">
        <v>357</v>
      </c>
      <c r="D8" s="267" t="s">
        <v>351</v>
      </c>
      <c r="E8" s="268">
        <v>10</v>
      </c>
      <c r="F8" s="269">
        <v>7000</v>
      </c>
      <c r="G8" s="270">
        <f t="shared" si="0"/>
        <v>70000</v>
      </c>
      <c r="H8" s="121"/>
      <c r="I8" s="270">
        <f t="shared" si="1"/>
        <v>0</v>
      </c>
      <c r="J8" s="279" t="s">
        <v>352</v>
      </c>
    </row>
    <row r="9" ht="50.25" customHeight="1" spans="1:10">
      <c r="A9" s="264">
        <v>6</v>
      </c>
      <c r="B9" s="265" t="s">
        <v>358</v>
      </c>
      <c r="C9" s="265" t="s">
        <v>359</v>
      </c>
      <c r="D9" s="267" t="s">
        <v>351</v>
      </c>
      <c r="E9" s="268">
        <v>10</v>
      </c>
      <c r="F9" s="269">
        <v>1800</v>
      </c>
      <c r="G9" s="270">
        <f t="shared" si="0"/>
        <v>18000</v>
      </c>
      <c r="H9" s="121"/>
      <c r="I9" s="270">
        <f t="shared" si="1"/>
        <v>0</v>
      </c>
      <c r="J9" s="279" t="s">
        <v>352</v>
      </c>
    </row>
    <row r="10" ht="50.25" customHeight="1" spans="1:10">
      <c r="A10" s="264">
        <v>7</v>
      </c>
      <c r="B10" s="265" t="s">
        <v>360</v>
      </c>
      <c r="C10" s="265" t="s">
        <v>361</v>
      </c>
      <c r="D10" s="267" t="s">
        <v>351</v>
      </c>
      <c r="E10" s="268">
        <v>10</v>
      </c>
      <c r="F10" s="269">
        <v>700</v>
      </c>
      <c r="G10" s="270">
        <f t="shared" si="0"/>
        <v>7000</v>
      </c>
      <c r="H10" s="121"/>
      <c r="I10" s="270">
        <f t="shared" si="1"/>
        <v>0</v>
      </c>
      <c r="J10" s="279" t="s">
        <v>352</v>
      </c>
    </row>
    <row r="11" ht="50.25" customHeight="1" spans="1:10">
      <c r="A11" s="264">
        <v>8</v>
      </c>
      <c r="B11" s="265" t="s">
        <v>362</v>
      </c>
      <c r="C11" s="265" t="s">
        <v>363</v>
      </c>
      <c r="D11" s="267" t="s">
        <v>351</v>
      </c>
      <c r="E11" s="268">
        <v>10</v>
      </c>
      <c r="F11" s="269">
        <v>2000</v>
      </c>
      <c r="G11" s="270">
        <f t="shared" si="0"/>
        <v>20000</v>
      </c>
      <c r="H11" s="121"/>
      <c r="I11" s="270">
        <f t="shared" si="1"/>
        <v>0</v>
      </c>
      <c r="J11" s="279" t="s">
        <v>352</v>
      </c>
    </row>
    <row r="12" ht="50.25" customHeight="1" spans="1:10">
      <c r="A12" s="264">
        <v>9</v>
      </c>
      <c r="B12" s="265" t="s">
        <v>364</v>
      </c>
      <c r="C12" s="265" t="s">
        <v>365</v>
      </c>
      <c r="D12" s="267" t="s">
        <v>351</v>
      </c>
      <c r="E12" s="268">
        <v>20</v>
      </c>
      <c r="F12" s="271">
        <v>1800</v>
      </c>
      <c r="G12" s="270">
        <f t="shared" si="0"/>
        <v>36000</v>
      </c>
      <c r="H12" s="121"/>
      <c r="I12" s="270">
        <f t="shared" si="1"/>
        <v>0</v>
      </c>
      <c r="J12" s="279" t="s">
        <v>352</v>
      </c>
    </row>
    <row r="13" ht="32.1" customHeight="1" spans="1:10">
      <c r="A13" s="272" t="s">
        <v>339</v>
      </c>
      <c r="B13" s="273"/>
      <c r="C13" s="273"/>
      <c r="D13" s="274"/>
      <c r="E13" s="275"/>
      <c r="F13" s="276"/>
      <c r="G13" s="277">
        <f>SUM(G4:G12)</f>
        <v>2847000</v>
      </c>
      <c r="H13" s="276"/>
      <c r="I13" s="277">
        <f>SUM(I4:I12)</f>
        <v>0</v>
      </c>
      <c r="J13" s="280"/>
    </row>
  </sheetData>
  <sheetProtection password="CF4A" sheet="1" selectLockedCells="1" objects="1"/>
  <mergeCells count="3">
    <mergeCell ref="A1:J1"/>
    <mergeCell ref="A2:J2"/>
    <mergeCell ref="A13:C13"/>
  </mergeCells>
  <dataValidations count="1">
    <dataValidation type="decimal" operator="lessThanOrEqual" allowBlank="1" showInputMessage="1" showErrorMessage="1" sqref="H4:H12">
      <formula1>F4</formula1>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7" sqref="D7"/>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370</v>
      </c>
      <c r="B2" s="42"/>
      <c r="C2" s="42"/>
      <c r="D2" s="42"/>
      <c r="E2" s="42"/>
    </row>
    <row r="3" ht="39.95" customHeight="1" spans="1:5">
      <c r="A3" s="43" t="s">
        <v>7</v>
      </c>
      <c r="B3" s="44" t="s">
        <v>8</v>
      </c>
      <c r="C3" s="45" t="s">
        <v>9</v>
      </c>
      <c r="D3" s="46" t="s">
        <v>10</v>
      </c>
      <c r="E3" s="47" t="s">
        <v>11</v>
      </c>
    </row>
    <row r="4" ht="39.95" customHeight="1" spans="1:5">
      <c r="A4" s="48">
        <v>1</v>
      </c>
      <c r="B4" s="49" t="s">
        <v>12</v>
      </c>
      <c r="C4" s="50">
        <f>'4-益阳劳务'!G140</f>
        <v>243820</v>
      </c>
      <c r="D4" s="50">
        <f>'4-益阳劳务'!I140</f>
        <v>0</v>
      </c>
      <c r="E4" s="51"/>
    </row>
    <row r="5" ht="39.95" customHeight="1" spans="1:5">
      <c r="A5" s="48">
        <v>2</v>
      </c>
      <c r="B5" s="49" t="s">
        <v>13</v>
      </c>
      <c r="C5" s="50">
        <f>'4-益阳设备'!G13</f>
        <v>446100</v>
      </c>
      <c r="D5" s="50">
        <f>'4-益阳设备'!I13</f>
        <v>0</v>
      </c>
      <c r="E5" s="51"/>
    </row>
    <row r="6" ht="39.95" customHeight="1" spans="1:5">
      <c r="A6" s="48"/>
      <c r="B6" s="49"/>
      <c r="C6" s="50"/>
      <c r="D6" s="52"/>
      <c r="E6" s="51"/>
    </row>
    <row r="7" ht="39.95" customHeight="1" spans="1:5">
      <c r="A7" s="53"/>
      <c r="B7" s="54" t="s">
        <v>14</v>
      </c>
      <c r="C7" s="55">
        <f>SUM(C4:C6)</f>
        <v>689920</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69" sqref="H69"/>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151" customWidth="1"/>
    <col min="6" max="6" width="8.63333333333333" style="152"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9"/>
      <c r="F1" s="159"/>
      <c r="G1" s="158"/>
      <c r="H1" s="159"/>
      <c r="I1" s="158"/>
      <c r="J1" s="158"/>
    </row>
    <row r="2" s="142" customFormat="1" ht="33.95" customHeight="1" spans="1:10">
      <c r="A2" s="160" t="s">
        <v>371</v>
      </c>
      <c r="B2" s="160"/>
      <c r="C2" s="160"/>
      <c r="D2" s="160"/>
      <c r="E2" s="161"/>
      <c r="F2" s="161"/>
      <c r="G2" s="160"/>
      <c r="H2" s="162"/>
      <c r="I2" s="160"/>
      <c r="J2" s="160"/>
    </row>
    <row r="3" s="143" customFormat="1" ht="99.95" customHeight="1" spans="1:10">
      <c r="A3" s="163"/>
      <c r="B3" s="164" t="s">
        <v>18</v>
      </c>
      <c r="C3" s="165" t="s">
        <v>19</v>
      </c>
      <c r="D3" s="166" t="s">
        <v>20</v>
      </c>
      <c r="E3" s="167" t="s">
        <v>372</v>
      </c>
      <c r="F3" s="168" t="s">
        <v>373</v>
      </c>
      <c r="G3" s="169" t="s">
        <v>23</v>
      </c>
      <c r="H3" s="170" t="s">
        <v>24</v>
      </c>
      <c r="I3" s="202" t="s">
        <v>25</v>
      </c>
      <c r="J3" s="203" t="s">
        <v>26</v>
      </c>
    </row>
    <row r="4" s="144" customFormat="1" ht="29.1" customHeight="1" spans="1:10">
      <c r="A4" s="171" t="s">
        <v>27</v>
      </c>
      <c r="B4" s="172" t="s">
        <v>28</v>
      </c>
      <c r="C4" s="172"/>
      <c r="D4" s="173"/>
      <c r="E4" s="174"/>
      <c r="F4" s="175">
        <v>0</v>
      </c>
      <c r="G4" s="176">
        <v>0</v>
      </c>
      <c r="H4" s="177">
        <v>0</v>
      </c>
      <c r="I4" s="204"/>
      <c r="J4" s="205"/>
    </row>
    <row r="5" s="144" customFormat="1" ht="29.1" customHeight="1" spans="1:10">
      <c r="A5" s="171" t="s">
        <v>29</v>
      </c>
      <c r="B5" s="178" t="s">
        <v>30</v>
      </c>
      <c r="C5" s="172"/>
      <c r="D5" s="173"/>
      <c r="E5" s="174"/>
      <c r="F5" s="175"/>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20" si="0">ROUND(E7*F7,0)</f>
        <v>0</v>
      </c>
      <c r="H7" s="193">
        <f>ROUND(F7*报价汇总表4!$C$8,2)</f>
        <v>0</v>
      </c>
      <c r="I7" s="208"/>
      <c r="J7" s="209"/>
    </row>
    <row r="8" s="144" customFormat="1" ht="48.95" customHeight="1" spans="1:10">
      <c r="A8" s="187" t="s">
        <v>37</v>
      </c>
      <c r="B8" s="188" t="s">
        <v>38</v>
      </c>
      <c r="C8" s="188"/>
      <c r="D8" s="189" t="s">
        <v>36</v>
      </c>
      <c r="E8" s="190"/>
      <c r="F8" s="191">
        <v>27.19</v>
      </c>
      <c r="G8" s="192">
        <f t="shared" si="0"/>
        <v>0</v>
      </c>
      <c r="H8" s="193">
        <f>ROUND(F8*报价汇总表4!$C$8,2)</f>
        <v>0</v>
      </c>
      <c r="I8" s="208"/>
      <c r="J8" s="209"/>
    </row>
    <row r="9" s="144" customFormat="1" ht="48" customHeight="1" spans="1:10">
      <c r="A9" s="187" t="s">
        <v>39</v>
      </c>
      <c r="B9" s="188" t="s">
        <v>40</v>
      </c>
      <c r="C9" s="188"/>
      <c r="D9" s="189" t="s">
        <v>36</v>
      </c>
      <c r="E9" s="190"/>
      <c r="F9" s="191">
        <v>20.39</v>
      </c>
      <c r="G9" s="192">
        <f t="shared" si="0"/>
        <v>0</v>
      </c>
      <c r="H9" s="193">
        <f>ROUND(F9*报价汇总表4!$C$8,2)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ROUND(F12*报价汇总表4!$C$8,2)</f>
        <v>0</v>
      </c>
      <c r="I12" s="208"/>
      <c r="J12" s="210"/>
    </row>
    <row r="13" ht="42" hidden="1" customHeight="1" spans="1:10">
      <c r="A13" s="187" t="s">
        <v>49</v>
      </c>
      <c r="B13" s="188" t="s">
        <v>50</v>
      </c>
      <c r="C13" s="188" t="s">
        <v>51</v>
      </c>
      <c r="D13" s="189" t="s">
        <v>48</v>
      </c>
      <c r="E13" s="190"/>
      <c r="F13" s="191">
        <v>156.95</v>
      </c>
      <c r="G13" s="192">
        <f t="shared" si="0"/>
        <v>0</v>
      </c>
      <c r="H13" s="193">
        <f>ROUND(F13*报价汇总表4!$C$8,2)</f>
        <v>0</v>
      </c>
      <c r="I13" s="208"/>
      <c r="J13" s="210"/>
    </row>
    <row r="14" ht="42" hidden="1" customHeight="1" spans="1:10">
      <c r="A14" s="187" t="s">
        <v>52</v>
      </c>
      <c r="B14" s="188" t="s">
        <v>53</v>
      </c>
      <c r="C14" s="188" t="s">
        <v>47</v>
      </c>
      <c r="D14" s="189" t="s">
        <v>48</v>
      </c>
      <c r="E14" s="190"/>
      <c r="F14" s="191">
        <v>191.55</v>
      </c>
      <c r="G14" s="192">
        <f t="shared" si="0"/>
        <v>0</v>
      </c>
      <c r="H14" s="193">
        <f>ROUND(F14*报价汇总表4!$C$8,2)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si="0"/>
        <v>0</v>
      </c>
      <c r="H16" s="193">
        <f>ROUND(F16*报价汇总表4!$C$8,2)</f>
        <v>0</v>
      </c>
      <c r="I16" s="208"/>
      <c r="J16" s="210"/>
    </row>
    <row r="17" ht="66" customHeight="1" spans="1:10">
      <c r="A17" s="187" t="s">
        <v>58</v>
      </c>
      <c r="B17" s="188" t="s">
        <v>59</v>
      </c>
      <c r="C17" s="188" t="s">
        <v>60</v>
      </c>
      <c r="D17" s="189" t="s">
        <v>36</v>
      </c>
      <c r="E17" s="190"/>
      <c r="F17" s="191">
        <v>2.21</v>
      </c>
      <c r="G17" s="192">
        <f t="shared" si="0"/>
        <v>0</v>
      </c>
      <c r="H17" s="193">
        <f>ROUND(F17*报价汇总表4!$C$8,2)</f>
        <v>0</v>
      </c>
      <c r="I17" s="208"/>
      <c r="J17" s="210" t="s">
        <v>61</v>
      </c>
    </row>
    <row r="18" ht="53.1" customHeight="1" spans="1:10">
      <c r="A18" s="187" t="s">
        <v>62</v>
      </c>
      <c r="B18" s="188" t="s">
        <v>63</v>
      </c>
      <c r="C18" s="188" t="s">
        <v>47</v>
      </c>
      <c r="D18" s="189" t="s">
        <v>48</v>
      </c>
      <c r="E18" s="190"/>
      <c r="F18" s="191">
        <v>102.07</v>
      </c>
      <c r="G18" s="192">
        <f t="shared" si="0"/>
        <v>0</v>
      </c>
      <c r="H18" s="193">
        <f>ROUND(F18*报价汇总表4!$C$8,2)</f>
        <v>0</v>
      </c>
      <c r="I18" s="208"/>
      <c r="J18" s="210"/>
    </row>
    <row r="19" ht="50.1" customHeight="1" spans="1:10">
      <c r="A19" s="187" t="s">
        <v>64</v>
      </c>
      <c r="B19" s="188" t="s">
        <v>65</v>
      </c>
      <c r="C19" s="188" t="s">
        <v>47</v>
      </c>
      <c r="D19" s="189" t="s">
        <v>48</v>
      </c>
      <c r="E19" s="190"/>
      <c r="F19" s="191">
        <v>102.07</v>
      </c>
      <c r="G19" s="192">
        <f t="shared" si="0"/>
        <v>0</v>
      </c>
      <c r="H19" s="193">
        <f>ROUND(F19*报价汇总表4!$C$8,2)</f>
        <v>0</v>
      </c>
      <c r="I19" s="208"/>
      <c r="J19" s="210"/>
    </row>
    <row r="20" ht="60.95" customHeight="1" spans="1:10">
      <c r="A20" s="187" t="s">
        <v>66</v>
      </c>
      <c r="B20" s="188" t="s">
        <v>67</v>
      </c>
      <c r="C20" s="188" t="s">
        <v>47</v>
      </c>
      <c r="D20" s="189" t="s">
        <v>48</v>
      </c>
      <c r="E20" s="190"/>
      <c r="F20" s="191">
        <v>87.31</v>
      </c>
      <c r="G20" s="192">
        <f t="shared" si="0"/>
        <v>0</v>
      </c>
      <c r="H20" s="193">
        <f>ROUND(F20*报价汇总表4!$C$8,2)</f>
        <v>0</v>
      </c>
      <c r="I20" s="208"/>
      <c r="J20" s="210"/>
    </row>
    <row r="21" ht="36" customHeight="1" spans="1:10">
      <c r="A21" s="187" t="s">
        <v>68</v>
      </c>
      <c r="B21" s="188" t="s">
        <v>69</v>
      </c>
      <c r="C21" s="188"/>
      <c r="D21" s="189" t="s">
        <v>33</v>
      </c>
      <c r="E21" s="190"/>
      <c r="F21" s="191">
        <v>0</v>
      </c>
      <c r="G21" s="192">
        <f t="shared" ref="G21:G66" si="1">ROUND(E21*F21,0)</f>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ROUND(F22*报价汇总表4!$C$8,2)</f>
        <v>0</v>
      </c>
      <c r="I22" s="208"/>
      <c r="J22" s="210"/>
    </row>
    <row r="23" ht="69" customHeight="1" spans="1:10">
      <c r="A23" s="187" t="s">
        <v>73</v>
      </c>
      <c r="B23" s="188" t="s">
        <v>74</v>
      </c>
      <c r="C23" s="188" t="s">
        <v>72</v>
      </c>
      <c r="D23" s="194" t="s">
        <v>48</v>
      </c>
      <c r="E23" s="190"/>
      <c r="F23" s="191">
        <v>121.75</v>
      </c>
      <c r="G23" s="192">
        <f t="shared" si="1"/>
        <v>0</v>
      </c>
      <c r="H23" s="193">
        <f>ROUND(F23*报价汇总表4!$C$8,2)</f>
        <v>0</v>
      </c>
      <c r="I23" s="208"/>
      <c r="J23" s="210"/>
    </row>
    <row r="24" ht="51" customHeight="1" spans="1:10">
      <c r="A24" s="187" t="s">
        <v>75</v>
      </c>
      <c r="B24" s="195" t="s">
        <v>76</v>
      </c>
      <c r="C24" s="188" t="s">
        <v>72</v>
      </c>
      <c r="D24" s="196" t="s">
        <v>48</v>
      </c>
      <c r="E24" s="190"/>
      <c r="F24" s="191">
        <v>170.55</v>
      </c>
      <c r="G24" s="192">
        <f t="shared" si="1"/>
        <v>0</v>
      </c>
      <c r="H24" s="193">
        <f>ROUND(F24*报价汇总表4!$C$8,2)</f>
        <v>0</v>
      </c>
      <c r="I24" s="208"/>
      <c r="J24" s="210"/>
    </row>
    <row r="25" ht="56.1" customHeight="1" spans="1:10">
      <c r="A25" s="187" t="s">
        <v>77</v>
      </c>
      <c r="B25" s="195" t="s">
        <v>78</v>
      </c>
      <c r="C25" s="188" t="s">
        <v>72</v>
      </c>
      <c r="D25" s="196" t="s">
        <v>48</v>
      </c>
      <c r="E25" s="190"/>
      <c r="F25" s="191">
        <v>58.81</v>
      </c>
      <c r="G25" s="192">
        <f t="shared" si="1"/>
        <v>0</v>
      </c>
      <c r="H25" s="193">
        <f>ROUND(F25*报价汇总表4!$C$8,2)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47.78</v>
      </c>
      <c r="G28" s="192">
        <f t="shared" si="1"/>
        <v>0</v>
      </c>
      <c r="H28" s="193">
        <f>ROUND(F28*报价汇总表4!$C$8,2)</f>
        <v>0</v>
      </c>
      <c r="I28" s="208"/>
      <c r="J28" s="210"/>
    </row>
    <row r="29" ht="56.1" customHeight="1" spans="1:10">
      <c r="A29" s="187" t="s">
        <v>86</v>
      </c>
      <c r="B29" s="188" t="s">
        <v>87</v>
      </c>
      <c r="C29" s="188" t="s">
        <v>85</v>
      </c>
      <c r="D29" s="189" t="s">
        <v>36</v>
      </c>
      <c r="E29" s="190"/>
      <c r="F29" s="191">
        <v>2.35</v>
      </c>
      <c r="G29" s="192">
        <f t="shared" si="1"/>
        <v>0</v>
      </c>
      <c r="H29" s="193">
        <f>ROUND(F29*报价汇总表4!$C$8,2)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26.5</v>
      </c>
      <c r="G31" s="192">
        <f t="shared" si="1"/>
        <v>0</v>
      </c>
      <c r="H31" s="193">
        <f>ROUND(F31*报价汇总表4!$C$8,2)</f>
        <v>0</v>
      </c>
      <c r="I31" s="208"/>
      <c r="J31" s="210"/>
    </row>
    <row r="32" ht="54" customHeight="1" spans="1:10">
      <c r="A32" s="187" t="s">
        <v>92</v>
      </c>
      <c r="B32" s="188" t="s">
        <v>93</v>
      </c>
      <c r="C32" s="188" t="s">
        <v>85</v>
      </c>
      <c r="D32" s="189" t="s">
        <v>36</v>
      </c>
      <c r="E32" s="190"/>
      <c r="F32" s="191">
        <v>2.58</v>
      </c>
      <c r="G32" s="192">
        <f t="shared" si="1"/>
        <v>0</v>
      </c>
      <c r="H32" s="193">
        <f>ROUND(F32*报价汇总表4!$C$8,2)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70.69</v>
      </c>
      <c r="G35" s="192">
        <f t="shared" si="1"/>
        <v>0</v>
      </c>
      <c r="H35" s="193">
        <f>ROUND(F35*报价汇总表4!$C$8,2)</f>
        <v>0</v>
      </c>
      <c r="I35" s="208"/>
      <c r="J35" s="210"/>
    </row>
    <row r="36" ht="48.95" customHeight="1" spans="1:10">
      <c r="A36" s="187" t="s">
        <v>101</v>
      </c>
      <c r="B36" s="188" t="s">
        <v>102</v>
      </c>
      <c r="C36" s="188" t="s">
        <v>100</v>
      </c>
      <c r="D36" s="189" t="s">
        <v>36</v>
      </c>
      <c r="E36" s="190"/>
      <c r="F36" s="191">
        <v>3.48</v>
      </c>
      <c r="G36" s="192">
        <f t="shared" si="1"/>
        <v>0</v>
      </c>
      <c r="H36" s="193">
        <f>ROUND(F36*报价汇总表4!$C$8,2)</f>
        <v>0</v>
      </c>
      <c r="I36" s="208"/>
      <c r="J36" s="210"/>
    </row>
    <row r="37" ht="54.95" customHeight="1" spans="1:10">
      <c r="A37" s="187" t="s">
        <v>103</v>
      </c>
      <c r="B37" s="188" t="s">
        <v>104</v>
      </c>
      <c r="C37" s="188" t="s">
        <v>100</v>
      </c>
      <c r="D37" s="189" t="s">
        <v>36</v>
      </c>
      <c r="E37" s="190"/>
      <c r="F37" s="191">
        <v>69.41</v>
      </c>
      <c r="G37" s="192">
        <f t="shared" si="1"/>
        <v>0</v>
      </c>
      <c r="H37" s="193">
        <f>ROUND(F37*报价汇总表4!$C$8,2)</f>
        <v>0</v>
      </c>
      <c r="I37" s="208"/>
      <c r="J37" s="210"/>
    </row>
    <row r="38" ht="47.1" customHeight="1" spans="1:10">
      <c r="A38" s="187" t="s">
        <v>105</v>
      </c>
      <c r="B38" s="188" t="s">
        <v>106</v>
      </c>
      <c r="C38" s="188" t="s">
        <v>100</v>
      </c>
      <c r="D38" s="189" t="s">
        <v>36</v>
      </c>
      <c r="E38" s="190"/>
      <c r="F38" s="191">
        <v>3.45</v>
      </c>
      <c r="G38" s="192">
        <f t="shared" si="1"/>
        <v>0</v>
      </c>
      <c r="H38" s="193">
        <f>ROUND(F38*报价汇总表4!$C$8,2)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25.5</v>
      </c>
      <c r="G41" s="192">
        <f t="shared" si="1"/>
        <v>0</v>
      </c>
      <c r="H41" s="193">
        <f>ROUND(F41*报价汇总表4!$C$8,2)</f>
        <v>0</v>
      </c>
      <c r="I41" s="208"/>
      <c r="J41" s="210"/>
    </row>
    <row r="42" ht="69.95" customHeight="1" spans="1:10">
      <c r="A42" s="187" t="s">
        <v>114</v>
      </c>
      <c r="B42" s="188" t="s">
        <v>115</v>
      </c>
      <c r="C42" s="188" t="s">
        <v>113</v>
      </c>
      <c r="D42" s="189" t="s">
        <v>36</v>
      </c>
      <c r="E42" s="190"/>
      <c r="F42" s="191">
        <v>3.1</v>
      </c>
      <c r="G42" s="192">
        <f t="shared" si="1"/>
        <v>0</v>
      </c>
      <c r="H42" s="193">
        <f>ROUND(F42*报价汇总表4!$C$8,2)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53.98</v>
      </c>
      <c r="G44" s="192">
        <f t="shared" si="1"/>
        <v>0</v>
      </c>
      <c r="H44" s="193">
        <f>ROUND(F44*报价汇总表4!$C$8,2)</f>
        <v>0</v>
      </c>
      <c r="I44" s="208"/>
      <c r="J44" s="210"/>
    </row>
    <row r="45" ht="59.1" customHeight="1" spans="1:10">
      <c r="A45" s="187" t="s">
        <v>121</v>
      </c>
      <c r="B45" s="195" t="s">
        <v>122</v>
      </c>
      <c r="C45" s="188" t="s">
        <v>120</v>
      </c>
      <c r="D45" s="197" t="s">
        <v>36</v>
      </c>
      <c r="E45" s="190"/>
      <c r="F45" s="191">
        <v>3.45</v>
      </c>
      <c r="G45" s="192">
        <f t="shared" si="1"/>
        <v>0</v>
      </c>
      <c r="H45" s="193">
        <f>ROUND(F45*报价汇总表4!$C$8,2)</f>
        <v>0</v>
      </c>
      <c r="I45" s="208"/>
      <c r="J45" s="210"/>
    </row>
    <row r="46" ht="62.1" customHeight="1" spans="1:10">
      <c r="A46" s="187" t="s">
        <v>123</v>
      </c>
      <c r="B46" s="195" t="s">
        <v>124</v>
      </c>
      <c r="C46" s="188" t="s">
        <v>120</v>
      </c>
      <c r="D46" s="197" t="s">
        <v>36</v>
      </c>
      <c r="E46" s="190"/>
      <c r="F46" s="191">
        <v>70.77</v>
      </c>
      <c r="G46" s="192">
        <f t="shared" si="1"/>
        <v>0</v>
      </c>
      <c r="H46" s="193">
        <f>ROUND(F46*报价汇总表4!$C$8,2)</f>
        <v>0</v>
      </c>
      <c r="I46" s="208"/>
      <c r="J46" s="210"/>
    </row>
    <row r="47" ht="60" customHeight="1" spans="1:10">
      <c r="A47" s="179" t="s">
        <v>125</v>
      </c>
      <c r="B47" s="181" t="s">
        <v>126</v>
      </c>
      <c r="C47" s="188" t="s">
        <v>120</v>
      </c>
      <c r="D47" s="189" t="s">
        <v>36</v>
      </c>
      <c r="E47" s="190"/>
      <c r="F47" s="191">
        <v>3.45</v>
      </c>
      <c r="G47" s="192">
        <f t="shared" si="1"/>
        <v>0</v>
      </c>
      <c r="H47" s="193">
        <f>ROUND(F47*报价汇总表4!$C$8,2)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ROUND(F49*报价汇总表4!$C$8,2)</f>
        <v>0</v>
      </c>
      <c r="I49" s="208"/>
      <c r="J49" s="210" t="s">
        <v>132</v>
      </c>
    </row>
    <row r="50" ht="78" customHeight="1" spans="1:10">
      <c r="A50" s="187" t="s">
        <v>133</v>
      </c>
      <c r="B50" s="188" t="s">
        <v>134</v>
      </c>
      <c r="C50" s="188" t="s">
        <v>131</v>
      </c>
      <c r="D50" s="189" t="s">
        <v>36</v>
      </c>
      <c r="E50" s="190"/>
      <c r="F50" s="191">
        <v>0.97</v>
      </c>
      <c r="G50" s="192">
        <f t="shared" si="1"/>
        <v>0</v>
      </c>
      <c r="H50" s="193">
        <f>ROUND(F50*报价汇总表4!$C$8,2)</f>
        <v>0</v>
      </c>
      <c r="I50" s="208"/>
      <c r="J50" s="210" t="s">
        <v>132</v>
      </c>
    </row>
    <row r="51" ht="78" customHeight="1" spans="1:10">
      <c r="A51" s="187" t="s">
        <v>135</v>
      </c>
      <c r="B51" s="188" t="s">
        <v>136</v>
      </c>
      <c r="C51" s="188" t="s">
        <v>131</v>
      </c>
      <c r="D51" s="189" t="s">
        <v>36</v>
      </c>
      <c r="E51" s="190"/>
      <c r="F51" s="191">
        <v>23.16</v>
      </c>
      <c r="G51" s="192">
        <f t="shared" si="1"/>
        <v>0</v>
      </c>
      <c r="H51" s="193">
        <f>ROUND(F51*报价汇总表4!$C$8,2)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ROUND(F53*报价汇总表4!$C$8,2)</f>
        <v>0</v>
      </c>
      <c r="I53" s="208"/>
      <c r="J53" s="210"/>
    </row>
    <row r="54" ht="41.1" customHeight="1" spans="1:10">
      <c r="A54" s="187" t="s">
        <v>142</v>
      </c>
      <c r="B54" s="188" t="s">
        <v>143</v>
      </c>
      <c r="C54" s="188" t="s">
        <v>141</v>
      </c>
      <c r="D54" s="194" t="s">
        <v>144</v>
      </c>
      <c r="E54" s="190"/>
      <c r="F54" s="191">
        <v>19000</v>
      </c>
      <c r="G54" s="192">
        <f t="shared" si="1"/>
        <v>0</v>
      </c>
      <c r="H54" s="193">
        <f>ROUND(F54*报价汇总表4!$C$8,2)</f>
        <v>0</v>
      </c>
      <c r="I54" s="208"/>
      <c r="J54" s="210"/>
    </row>
    <row r="55" ht="26.1" customHeight="1" spans="1:10">
      <c r="A55" s="187" t="s">
        <v>145</v>
      </c>
      <c r="B55" s="199" t="s">
        <v>146</v>
      </c>
      <c r="C55" s="188"/>
      <c r="D55" s="194"/>
      <c r="E55" s="190"/>
      <c r="F55" s="191">
        <v>0</v>
      </c>
      <c r="G55" s="192">
        <f t="shared" si="1"/>
        <v>0</v>
      </c>
      <c r="H55" s="193"/>
      <c r="I55" s="208">
        <f t="shared" ref="I55:I63"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v>0</v>
      </c>
      <c r="G57" s="192">
        <f t="shared" si="1"/>
        <v>0</v>
      </c>
      <c r="H57" s="193"/>
      <c r="I57" s="208">
        <f t="shared" si="2"/>
        <v>0</v>
      </c>
      <c r="J57" s="205"/>
    </row>
    <row r="58" ht="26.1" hidden="1" customHeight="1" spans="1:10">
      <c r="A58" s="179"/>
      <c r="B58" s="200" t="s">
        <v>149</v>
      </c>
      <c r="C58" s="188"/>
      <c r="D58" s="197"/>
      <c r="E58" s="190"/>
      <c r="F58" s="191">
        <v>0</v>
      </c>
      <c r="G58" s="192">
        <f t="shared" si="1"/>
        <v>0</v>
      </c>
      <c r="H58" s="193"/>
      <c r="I58" s="208">
        <f t="shared" si="2"/>
        <v>0</v>
      </c>
      <c r="J58" s="205"/>
    </row>
    <row r="59" ht="26.1" hidden="1" customHeight="1" spans="1:10">
      <c r="A59" s="187"/>
      <c r="B59" s="199" t="s">
        <v>150</v>
      </c>
      <c r="C59" s="188"/>
      <c r="D59" s="189"/>
      <c r="E59" s="190"/>
      <c r="F59" s="191">
        <v>0</v>
      </c>
      <c r="G59" s="192">
        <f t="shared" si="1"/>
        <v>0</v>
      </c>
      <c r="H59" s="193"/>
      <c r="I59" s="208">
        <f t="shared" si="2"/>
        <v>0</v>
      </c>
      <c r="J59" s="205"/>
    </row>
    <row r="60" ht="26.1" hidden="1" customHeight="1" spans="1:10">
      <c r="A60" s="187"/>
      <c r="B60" s="199" t="s">
        <v>151</v>
      </c>
      <c r="C60" s="188"/>
      <c r="D60" s="189"/>
      <c r="E60" s="190"/>
      <c r="F60" s="191">
        <v>0</v>
      </c>
      <c r="G60" s="192">
        <f t="shared" si="1"/>
        <v>0</v>
      </c>
      <c r="H60" s="193"/>
      <c r="I60" s="208">
        <f t="shared" si="2"/>
        <v>0</v>
      </c>
      <c r="J60" s="205"/>
    </row>
    <row r="61" ht="26.1" hidden="1" customHeight="1" spans="1:10">
      <c r="A61" s="187"/>
      <c r="B61" s="199" t="s">
        <v>152</v>
      </c>
      <c r="C61" s="188"/>
      <c r="D61" s="189"/>
      <c r="E61" s="190"/>
      <c r="F61" s="191">
        <v>0</v>
      </c>
      <c r="G61" s="192">
        <f t="shared" si="1"/>
        <v>0</v>
      </c>
      <c r="H61" s="193"/>
      <c r="I61" s="208">
        <f t="shared" si="2"/>
        <v>0</v>
      </c>
      <c r="J61" s="205"/>
    </row>
    <row r="62" ht="48" customHeight="1" spans="1:10">
      <c r="A62" s="187" t="s">
        <v>153</v>
      </c>
      <c r="B62" s="199" t="s">
        <v>154</v>
      </c>
      <c r="C62" s="188" t="s">
        <v>155</v>
      </c>
      <c r="D62" s="189" t="s">
        <v>36</v>
      </c>
      <c r="E62" s="190"/>
      <c r="F62" s="191">
        <v>0</v>
      </c>
      <c r="G62" s="192">
        <f t="shared" si="1"/>
        <v>0</v>
      </c>
      <c r="H62" s="193"/>
      <c r="I62" s="208">
        <f t="shared" si="2"/>
        <v>0</v>
      </c>
      <c r="J62" s="205"/>
    </row>
    <row r="63" ht="48" customHeight="1" spans="1:10">
      <c r="A63" s="187" t="s">
        <v>156</v>
      </c>
      <c r="B63" s="199" t="s">
        <v>157</v>
      </c>
      <c r="C63" s="188" t="s">
        <v>155</v>
      </c>
      <c r="D63" s="189" t="s">
        <v>36</v>
      </c>
      <c r="E63" s="190"/>
      <c r="F63" s="191">
        <v>0</v>
      </c>
      <c r="G63" s="192">
        <f t="shared" si="1"/>
        <v>0</v>
      </c>
      <c r="H63" s="193"/>
      <c r="I63" s="208">
        <f t="shared" si="2"/>
        <v>0</v>
      </c>
      <c r="J63" s="205"/>
    </row>
    <row r="64" ht="48" customHeight="1" spans="1:10">
      <c r="A64" s="187" t="s">
        <v>158</v>
      </c>
      <c r="B64" s="199" t="s">
        <v>159</v>
      </c>
      <c r="C64" s="188" t="s">
        <v>155</v>
      </c>
      <c r="D64" s="189" t="s">
        <v>36</v>
      </c>
      <c r="E64" s="183">
        <v>0</v>
      </c>
      <c r="F64" s="191">
        <v>0</v>
      </c>
      <c r="G64" s="192">
        <f t="shared" si="1"/>
        <v>0</v>
      </c>
      <c r="H64" s="193">
        <f>ROUND(F64*报价汇总表4!$C$8,2)</f>
        <v>0</v>
      </c>
      <c r="I64" s="208"/>
      <c r="J64" s="205"/>
    </row>
    <row r="65" ht="48" customHeight="1" spans="1:10">
      <c r="A65" s="187" t="s">
        <v>160</v>
      </c>
      <c r="B65" s="199" t="s">
        <v>161</v>
      </c>
      <c r="C65" s="188" t="s">
        <v>155</v>
      </c>
      <c r="D65" s="189" t="s">
        <v>36</v>
      </c>
      <c r="E65" s="190"/>
      <c r="F65" s="191">
        <v>0</v>
      </c>
      <c r="G65" s="192">
        <f t="shared" si="1"/>
        <v>0</v>
      </c>
      <c r="H65" s="193">
        <f>ROUND(F65*报价汇总表4!$C$8,2)</f>
        <v>0</v>
      </c>
      <c r="I65" s="208"/>
      <c r="J65" s="205"/>
    </row>
    <row r="66" ht="48" customHeight="1" spans="1:10">
      <c r="A66" s="187" t="s">
        <v>162</v>
      </c>
      <c r="B66" s="199" t="s">
        <v>163</v>
      </c>
      <c r="C66" s="188" t="s">
        <v>155</v>
      </c>
      <c r="D66" s="189" t="s">
        <v>36</v>
      </c>
      <c r="E66" s="190"/>
      <c r="F66" s="191">
        <v>0</v>
      </c>
      <c r="G66" s="192">
        <f t="shared" si="1"/>
        <v>0</v>
      </c>
      <c r="H66" s="193"/>
      <c r="I66" s="208">
        <f>ROUND(E66*H66,0)</f>
        <v>0</v>
      </c>
      <c r="J66" s="205"/>
    </row>
    <row r="67" ht="48" customHeight="1" spans="1:10">
      <c r="A67" s="187" t="s">
        <v>164</v>
      </c>
      <c r="B67" s="199" t="s">
        <v>165</v>
      </c>
      <c r="C67" s="188" t="s">
        <v>166</v>
      </c>
      <c r="D67" s="189" t="s">
        <v>36</v>
      </c>
      <c r="E67" s="190"/>
      <c r="F67" s="191">
        <v>10</v>
      </c>
      <c r="G67" s="192"/>
      <c r="H67" s="193">
        <f>ROUND(F67*报价汇总表4!$C$8,2)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8000</v>
      </c>
      <c r="F69" s="191">
        <v>2.36</v>
      </c>
      <c r="G69" s="192">
        <f>ROUND(E69*F69,0)</f>
        <v>18880</v>
      </c>
      <c r="H69" s="201"/>
      <c r="I69" s="208">
        <f>ROUND(E69*H69,0)</f>
        <v>0</v>
      </c>
      <c r="J69" s="210"/>
    </row>
    <row r="70" ht="81.95" customHeight="1" spans="1:10">
      <c r="A70" s="187" t="s">
        <v>172</v>
      </c>
      <c r="B70" s="211" t="s">
        <v>173</v>
      </c>
      <c r="C70" s="188" t="s">
        <v>171</v>
      </c>
      <c r="D70" s="194" t="s">
        <v>36</v>
      </c>
      <c r="E70" s="190"/>
      <c r="F70" s="191">
        <v>1.89</v>
      </c>
      <c r="G70" s="192">
        <f t="shared" ref="G70:G75" si="3">ROUND(E70*F70,0)</f>
        <v>0</v>
      </c>
      <c r="H70" s="193">
        <f>ROUND(F70*报价汇总表4!$C$8,2)</f>
        <v>0</v>
      </c>
      <c r="I70" s="208"/>
      <c r="J70" s="210"/>
    </row>
    <row r="71" ht="39" customHeight="1" spans="1:10">
      <c r="A71" s="187" t="s">
        <v>174</v>
      </c>
      <c r="B71" s="188" t="s">
        <v>175</v>
      </c>
      <c r="C71" s="188"/>
      <c r="D71" s="194"/>
      <c r="E71" s="190"/>
      <c r="F71" s="191"/>
      <c r="G71" s="192">
        <f t="shared" si="3"/>
        <v>0</v>
      </c>
      <c r="H71" s="193"/>
      <c r="I71" s="208"/>
      <c r="J71" s="210"/>
    </row>
    <row r="72" ht="65.1" customHeight="1" spans="1:10">
      <c r="A72" s="187" t="s">
        <v>176</v>
      </c>
      <c r="B72" s="211" t="s">
        <v>177</v>
      </c>
      <c r="C72" s="188" t="s">
        <v>178</v>
      </c>
      <c r="D72" s="194" t="s">
        <v>36</v>
      </c>
      <c r="E72" s="190"/>
      <c r="F72" s="191">
        <v>1.13</v>
      </c>
      <c r="G72" s="192">
        <f t="shared" si="3"/>
        <v>0</v>
      </c>
      <c r="H72" s="193">
        <f>ROUND(F72*报价汇总表4!$C$8,2)</f>
        <v>0</v>
      </c>
      <c r="I72" s="208"/>
      <c r="J72" s="210"/>
    </row>
    <row r="73" ht="39" customHeight="1" spans="1:10">
      <c r="A73" s="187" t="s">
        <v>179</v>
      </c>
      <c r="B73" s="188" t="s">
        <v>180</v>
      </c>
      <c r="C73" s="188"/>
      <c r="D73" s="194"/>
      <c r="E73" s="190"/>
      <c r="F73" s="191"/>
      <c r="G73" s="192">
        <f t="shared" si="3"/>
        <v>0</v>
      </c>
      <c r="H73" s="193"/>
      <c r="I73" s="208"/>
      <c r="J73" s="210"/>
    </row>
    <row r="74" ht="66.95" customHeight="1" spans="1:10">
      <c r="A74" s="187" t="s">
        <v>181</v>
      </c>
      <c r="B74" s="211" t="s">
        <v>182</v>
      </c>
      <c r="C74" s="188" t="s">
        <v>183</v>
      </c>
      <c r="D74" s="194" t="s">
        <v>36</v>
      </c>
      <c r="E74" s="190">
        <v>43000</v>
      </c>
      <c r="F74" s="191">
        <v>1.42</v>
      </c>
      <c r="G74" s="192">
        <f t="shared" si="3"/>
        <v>61060</v>
      </c>
      <c r="H74" s="201"/>
      <c r="I74" s="208">
        <f>ROUND(E74*H74,0)</f>
        <v>0</v>
      </c>
      <c r="J74" s="210"/>
    </row>
    <row r="75" ht="65.1" customHeight="1" spans="1:10">
      <c r="A75" s="187" t="s">
        <v>184</v>
      </c>
      <c r="B75" s="178" t="s">
        <v>185</v>
      </c>
      <c r="C75" s="212" t="s">
        <v>186</v>
      </c>
      <c r="D75" s="194" t="s">
        <v>36</v>
      </c>
      <c r="E75" s="190">
        <v>50000</v>
      </c>
      <c r="F75" s="213">
        <v>2.08</v>
      </c>
      <c r="G75" s="192">
        <f t="shared" si="3"/>
        <v>104000</v>
      </c>
      <c r="H75" s="201"/>
      <c r="I75" s="208">
        <f>ROUND(E75*H75,0)</f>
        <v>0</v>
      </c>
      <c r="J75" s="210"/>
    </row>
    <row r="76" ht="60" customHeight="1" spans="1:10">
      <c r="A76" s="187" t="s">
        <v>187</v>
      </c>
      <c r="B76" s="188" t="s">
        <v>188</v>
      </c>
      <c r="C76" s="188"/>
      <c r="D76" s="194" t="s">
        <v>33</v>
      </c>
      <c r="E76" s="190"/>
      <c r="F76" s="191">
        <v>0</v>
      </c>
      <c r="G76" s="192">
        <f t="shared" ref="G76:G98" si="4">ROUND(E76*F76,0)</f>
        <v>0</v>
      </c>
      <c r="H76" s="193"/>
      <c r="I76" s="208">
        <f t="shared" ref="I76:I97" si="5">ROUND(E76*H76,0)</f>
        <v>0</v>
      </c>
      <c r="J76" s="210"/>
    </row>
    <row r="77" ht="42" customHeight="1" spans="1:10">
      <c r="A77" s="187" t="s">
        <v>189</v>
      </c>
      <c r="B77" s="188" t="s">
        <v>190</v>
      </c>
      <c r="C77" s="188" t="s">
        <v>191</v>
      </c>
      <c r="D77" s="189" t="s">
        <v>48</v>
      </c>
      <c r="E77" s="190"/>
      <c r="F77" s="191">
        <v>39.62</v>
      </c>
      <c r="G77" s="192">
        <f t="shared" si="4"/>
        <v>0</v>
      </c>
      <c r="H77" s="193">
        <f>ROUND(F77*报价汇总表4!$C$8,2)</f>
        <v>0</v>
      </c>
      <c r="I77" s="208"/>
      <c r="J77" s="210"/>
    </row>
    <row r="78" ht="36.95" customHeight="1" spans="1:10">
      <c r="A78" s="187" t="s">
        <v>192</v>
      </c>
      <c r="B78" s="188" t="s">
        <v>193</v>
      </c>
      <c r="C78" s="188" t="s">
        <v>191</v>
      </c>
      <c r="D78" s="189" t="s">
        <v>48</v>
      </c>
      <c r="E78" s="190"/>
      <c r="F78" s="191">
        <v>40.18</v>
      </c>
      <c r="G78" s="192">
        <f t="shared" si="4"/>
        <v>0</v>
      </c>
      <c r="H78" s="193">
        <f>ROUND(F78*报价汇总表4!$C$8,2)</f>
        <v>0</v>
      </c>
      <c r="I78" s="208"/>
      <c r="J78" s="210"/>
    </row>
    <row r="79" ht="39" customHeight="1" spans="1:10">
      <c r="A79" s="187" t="s">
        <v>194</v>
      </c>
      <c r="B79" s="188" t="s">
        <v>195</v>
      </c>
      <c r="C79" s="188"/>
      <c r="D79" s="189" t="s">
        <v>33</v>
      </c>
      <c r="E79" s="190"/>
      <c r="F79" s="191">
        <v>0</v>
      </c>
      <c r="G79" s="192">
        <f t="shared" si="4"/>
        <v>0</v>
      </c>
      <c r="H79" s="193"/>
      <c r="I79" s="208">
        <f t="shared" si="5"/>
        <v>0</v>
      </c>
      <c r="J79" s="210"/>
    </row>
    <row r="80" ht="36" customHeight="1" spans="1:10">
      <c r="A80" s="187" t="s">
        <v>196</v>
      </c>
      <c r="B80" s="188" t="s">
        <v>197</v>
      </c>
      <c r="C80" s="188"/>
      <c r="D80" s="197"/>
      <c r="E80" s="190"/>
      <c r="F80" s="191">
        <v>0</v>
      </c>
      <c r="G80" s="192">
        <f t="shared" si="4"/>
        <v>0</v>
      </c>
      <c r="H80" s="193"/>
      <c r="I80" s="208">
        <f t="shared" si="5"/>
        <v>0</v>
      </c>
      <c r="J80" s="210"/>
    </row>
    <row r="81" ht="51.95" customHeight="1" spans="1:10">
      <c r="A81" s="187" t="s">
        <v>198</v>
      </c>
      <c r="B81" s="188" t="s">
        <v>199</v>
      </c>
      <c r="C81" s="188" t="s">
        <v>200</v>
      </c>
      <c r="D81" s="197" t="s">
        <v>48</v>
      </c>
      <c r="E81" s="190"/>
      <c r="F81" s="191">
        <v>178.14</v>
      </c>
      <c r="G81" s="192">
        <f t="shared" si="4"/>
        <v>0</v>
      </c>
      <c r="H81" s="193">
        <f>ROUND(F81*报价汇总表4!$C$8,2)</f>
        <v>0</v>
      </c>
      <c r="I81" s="208"/>
      <c r="J81" s="210" t="s">
        <v>201</v>
      </c>
    </row>
    <row r="82" ht="48" customHeight="1" spans="1:10">
      <c r="A82" s="187" t="s">
        <v>202</v>
      </c>
      <c r="B82" s="188" t="s">
        <v>203</v>
      </c>
      <c r="C82" s="188" t="s">
        <v>200</v>
      </c>
      <c r="D82" s="189" t="s">
        <v>48</v>
      </c>
      <c r="E82" s="190"/>
      <c r="F82" s="191">
        <v>0</v>
      </c>
      <c r="G82" s="192">
        <f t="shared" si="4"/>
        <v>0</v>
      </c>
      <c r="H82" s="193"/>
      <c r="I82" s="208">
        <f t="shared" si="5"/>
        <v>0</v>
      </c>
      <c r="J82" s="210"/>
    </row>
    <row r="83" ht="54.95" customHeight="1" spans="1:10">
      <c r="A83" s="187" t="s">
        <v>204</v>
      </c>
      <c r="B83" s="188" t="s">
        <v>205</v>
      </c>
      <c r="C83" s="188" t="s">
        <v>200</v>
      </c>
      <c r="D83" s="189" t="s">
        <v>48</v>
      </c>
      <c r="E83" s="190"/>
      <c r="F83" s="191">
        <v>235.38</v>
      </c>
      <c r="G83" s="192">
        <f t="shared" si="4"/>
        <v>0</v>
      </c>
      <c r="H83" s="193">
        <f>ROUND(F83*报价汇总表4!$C$8,2)</f>
        <v>0</v>
      </c>
      <c r="I83" s="208"/>
      <c r="J83" s="210" t="s">
        <v>206</v>
      </c>
    </row>
    <row r="84" ht="53.1" customHeight="1" spans="1:10">
      <c r="A84" s="187" t="s">
        <v>207</v>
      </c>
      <c r="B84" s="188" t="s">
        <v>208</v>
      </c>
      <c r="C84" s="188" t="s">
        <v>200</v>
      </c>
      <c r="D84" s="189" t="s">
        <v>48</v>
      </c>
      <c r="E84" s="190"/>
      <c r="F84" s="191">
        <v>178.14</v>
      </c>
      <c r="G84" s="192">
        <f t="shared" si="4"/>
        <v>0</v>
      </c>
      <c r="H84" s="193">
        <f>ROUND(F84*报价汇总表4!$C$8,2)</f>
        <v>0</v>
      </c>
      <c r="I84" s="208"/>
      <c r="J84" s="210" t="s">
        <v>209</v>
      </c>
    </row>
    <row r="85" ht="38.1" customHeight="1" spans="1:10">
      <c r="A85" s="187" t="s">
        <v>210</v>
      </c>
      <c r="B85" s="188" t="s">
        <v>211</v>
      </c>
      <c r="C85" s="188"/>
      <c r="D85" s="189" t="s">
        <v>33</v>
      </c>
      <c r="E85" s="190"/>
      <c r="F85" s="191">
        <v>0</v>
      </c>
      <c r="G85" s="192">
        <f t="shared" si="4"/>
        <v>0</v>
      </c>
      <c r="H85" s="193"/>
      <c r="I85" s="208">
        <f t="shared" si="5"/>
        <v>0</v>
      </c>
      <c r="J85" s="210"/>
    </row>
    <row r="86" ht="36" customHeight="1" spans="1:10">
      <c r="A86" s="187" t="s">
        <v>212</v>
      </c>
      <c r="B86" s="188" t="s">
        <v>211</v>
      </c>
      <c r="C86" s="188"/>
      <c r="D86" s="197" t="s">
        <v>33</v>
      </c>
      <c r="E86" s="190"/>
      <c r="F86" s="191">
        <v>0</v>
      </c>
      <c r="G86" s="192">
        <f t="shared" si="4"/>
        <v>0</v>
      </c>
      <c r="H86" s="193"/>
      <c r="I86" s="208">
        <f t="shared" si="5"/>
        <v>0</v>
      </c>
      <c r="J86" s="210"/>
    </row>
    <row r="87" ht="51" customHeight="1" spans="1:10">
      <c r="A87" s="187" t="s">
        <v>213</v>
      </c>
      <c r="B87" s="188" t="s">
        <v>214</v>
      </c>
      <c r="C87" s="188" t="s">
        <v>215</v>
      </c>
      <c r="D87" s="197" t="s">
        <v>48</v>
      </c>
      <c r="E87" s="190"/>
      <c r="F87" s="191">
        <v>270.7</v>
      </c>
      <c r="G87" s="192">
        <f t="shared" si="4"/>
        <v>0</v>
      </c>
      <c r="H87" s="193">
        <f>ROUND(F87*报价汇总表4!$C$8,2)</f>
        <v>0</v>
      </c>
      <c r="I87" s="208"/>
      <c r="J87" s="210" t="s">
        <v>216</v>
      </c>
    </row>
    <row r="88" ht="39" customHeight="1" spans="1:10">
      <c r="A88" s="187" t="s">
        <v>217</v>
      </c>
      <c r="B88" s="195" t="s">
        <v>203</v>
      </c>
      <c r="C88" s="188"/>
      <c r="D88" s="197" t="s">
        <v>48</v>
      </c>
      <c r="E88" s="190"/>
      <c r="F88" s="191">
        <v>0</v>
      </c>
      <c r="G88" s="192">
        <f t="shared" si="4"/>
        <v>0</v>
      </c>
      <c r="H88" s="193"/>
      <c r="I88" s="208">
        <f t="shared" si="5"/>
        <v>0</v>
      </c>
      <c r="J88" s="210"/>
    </row>
    <row r="89" ht="35.1" customHeight="1" spans="1:10">
      <c r="A89" s="187" t="s">
        <v>218</v>
      </c>
      <c r="B89" s="195" t="s">
        <v>219</v>
      </c>
      <c r="C89" s="188"/>
      <c r="D89" s="197" t="s">
        <v>33</v>
      </c>
      <c r="E89" s="190"/>
      <c r="F89" s="191">
        <v>0</v>
      </c>
      <c r="G89" s="192">
        <f t="shared" si="4"/>
        <v>0</v>
      </c>
      <c r="H89" s="193"/>
      <c r="I89" s="208">
        <f t="shared" si="5"/>
        <v>0</v>
      </c>
      <c r="J89" s="210"/>
    </row>
    <row r="90" ht="51.95" customHeight="1" spans="1:10">
      <c r="A90" s="187" t="s">
        <v>220</v>
      </c>
      <c r="B90" s="195" t="s">
        <v>221</v>
      </c>
      <c r="C90" s="188" t="s">
        <v>222</v>
      </c>
      <c r="D90" s="197" t="s">
        <v>48</v>
      </c>
      <c r="E90" s="190"/>
      <c r="F90" s="191">
        <v>538.44</v>
      </c>
      <c r="G90" s="192">
        <f t="shared" si="4"/>
        <v>0</v>
      </c>
      <c r="H90" s="193">
        <f>ROUND(F90*报价汇总表4!$C$8,2)</f>
        <v>0</v>
      </c>
      <c r="I90" s="208"/>
      <c r="J90" s="210"/>
    </row>
    <row r="91" ht="36.95" customHeight="1" spans="1:10">
      <c r="A91" s="187" t="s">
        <v>223</v>
      </c>
      <c r="B91" s="195" t="s">
        <v>224</v>
      </c>
      <c r="C91" s="188"/>
      <c r="D91" s="197" t="s">
        <v>33</v>
      </c>
      <c r="E91" s="190"/>
      <c r="F91" s="191">
        <v>0</v>
      </c>
      <c r="G91" s="192">
        <f t="shared" si="4"/>
        <v>0</v>
      </c>
      <c r="H91" s="193"/>
      <c r="I91" s="208">
        <f t="shared" si="5"/>
        <v>0</v>
      </c>
      <c r="J91" s="210"/>
    </row>
    <row r="92" ht="51" customHeight="1" spans="1:10">
      <c r="A92" s="187" t="s">
        <v>225</v>
      </c>
      <c r="B92" s="188" t="s">
        <v>226</v>
      </c>
      <c r="C92" s="188" t="s">
        <v>227</v>
      </c>
      <c r="D92" s="189" t="s">
        <v>48</v>
      </c>
      <c r="E92" s="190"/>
      <c r="F92" s="191">
        <v>67.01</v>
      </c>
      <c r="G92" s="192">
        <f t="shared" si="4"/>
        <v>0</v>
      </c>
      <c r="H92" s="193">
        <f>ROUND(F92*报价汇总表4!$C$8,2)</f>
        <v>0</v>
      </c>
      <c r="I92" s="208"/>
      <c r="J92" s="210" t="s">
        <v>216</v>
      </c>
    </row>
    <row r="93" ht="50.1" customHeight="1" spans="1:10">
      <c r="A93" s="187" t="s">
        <v>228</v>
      </c>
      <c r="B93" s="188" t="s">
        <v>229</v>
      </c>
      <c r="C93" s="188" t="s">
        <v>230</v>
      </c>
      <c r="D93" s="189" t="s">
        <v>48</v>
      </c>
      <c r="E93" s="190"/>
      <c r="F93" s="191">
        <v>234.49</v>
      </c>
      <c r="G93" s="192">
        <f t="shared" si="4"/>
        <v>0</v>
      </c>
      <c r="H93" s="193">
        <f>ROUND(F93*报价汇总表4!$C$8,2)</f>
        <v>0</v>
      </c>
      <c r="I93" s="208"/>
      <c r="J93" s="210" t="s">
        <v>216</v>
      </c>
    </row>
    <row r="94" ht="51" customHeight="1" spans="1:10">
      <c r="A94" s="187" t="s">
        <v>231</v>
      </c>
      <c r="B94" s="188" t="s">
        <v>232</v>
      </c>
      <c r="C94" s="188" t="s">
        <v>230</v>
      </c>
      <c r="D94" s="189" t="s">
        <v>48</v>
      </c>
      <c r="E94" s="190"/>
      <c r="F94" s="191">
        <v>802.66</v>
      </c>
      <c r="G94" s="192">
        <f t="shared" si="4"/>
        <v>0</v>
      </c>
      <c r="H94" s="193">
        <f>ROUND(F94*报价汇总表4!$C$8,2)</f>
        <v>0</v>
      </c>
      <c r="I94" s="208"/>
      <c r="J94" s="210"/>
    </row>
    <row r="95" ht="39" customHeight="1" spans="1:10">
      <c r="A95" s="187" t="s">
        <v>233</v>
      </c>
      <c r="B95" s="188" t="s">
        <v>234</v>
      </c>
      <c r="C95" s="188"/>
      <c r="D95" s="194" t="s">
        <v>33</v>
      </c>
      <c r="E95" s="190"/>
      <c r="F95" s="191">
        <v>0</v>
      </c>
      <c r="G95" s="192">
        <f t="shared" si="4"/>
        <v>0</v>
      </c>
      <c r="H95" s="193"/>
      <c r="I95" s="208">
        <f t="shared" si="5"/>
        <v>0</v>
      </c>
      <c r="J95" s="210"/>
    </row>
    <row r="96" ht="33.95" customHeight="1" spans="1:10">
      <c r="A96" s="187" t="s">
        <v>235</v>
      </c>
      <c r="B96" s="188" t="s">
        <v>236</v>
      </c>
      <c r="C96" s="188"/>
      <c r="D96" s="197" t="s">
        <v>33</v>
      </c>
      <c r="E96" s="190"/>
      <c r="F96" s="191">
        <v>0</v>
      </c>
      <c r="G96" s="192">
        <f t="shared" si="4"/>
        <v>0</v>
      </c>
      <c r="H96" s="193"/>
      <c r="I96" s="208">
        <f t="shared" si="5"/>
        <v>0</v>
      </c>
      <c r="J96" s="210"/>
    </row>
    <row r="97" ht="35.1" customHeight="1" spans="1:10">
      <c r="A97" s="187" t="s">
        <v>237</v>
      </c>
      <c r="B97" s="188" t="s">
        <v>238</v>
      </c>
      <c r="C97" s="188"/>
      <c r="D97" s="197" t="s">
        <v>33</v>
      </c>
      <c r="E97" s="190"/>
      <c r="F97" s="191">
        <v>0</v>
      </c>
      <c r="G97" s="192">
        <f t="shared" si="4"/>
        <v>0</v>
      </c>
      <c r="H97" s="193"/>
      <c r="I97" s="208">
        <f t="shared" si="5"/>
        <v>0</v>
      </c>
      <c r="J97" s="210"/>
    </row>
    <row r="98" ht="69" customHeight="1" spans="1:10">
      <c r="A98" s="187" t="s">
        <v>239</v>
      </c>
      <c r="B98" s="188" t="s">
        <v>240</v>
      </c>
      <c r="C98" s="188" t="s">
        <v>241</v>
      </c>
      <c r="D98" s="197" t="s">
        <v>242</v>
      </c>
      <c r="E98" s="190"/>
      <c r="F98" s="191">
        <v>13.88</v>
      </c>
      <c r="G98" s="192">
        <f t="shared" si="4"/>
        <v>0</v>
      </c>
      <c r="H98" s="193">
        <f>ROUND(F98*报价汇总表4!$C$8,2)</f>
        <v>0</v>
      </c>
      <c r="I98" s="208"/>
      <c r="J98" s="210"/>
    </row>
    <row r="99" ht="68.1" customHeight="1" spans="1:10">
      <c r="A99" s="187" t="s">
        <v>243</v>
      </c>
      <c r="B99" s="188" t="s">
        <v>244</v>
      </c>
      <c r="C99" s="188" t="s">
        <v>241</v>
      </c>
      <c r="D99" s="197" t="s">
        <v>242</v>
      </c>
      <c r="E99" s="190"/>
      <c r="F99" s="191">
        <v>39.5</v>
      </c>
      <c r="G99" s="192">
        <f t="shared" ref="G99:G137" si="6">ROUND(E99*F99,0)</f>
        <v>0</v>
      </c>
      <c r="H99" s="193">
        <f>ROUND(F99*报价汇总表4!$C$8,2)</f>
        <v>0</v>
      </c>
      <c r="I99" s="208"/>
      <c r="J99" s="210"/>
    </row>
    <row r="100" ht="59.1" customHeight="1" spans="1:10">
      <c r="A100" s="187" t="s">
        <v>245</v>
      </c>
      <c r="B100" s="188" t="s">
        <v>246</v>
      </c>
      <c r="C100" s="188" t="s">
        <v>241</v>
      </c>
      <c r="D100" s="197" t="s">
        <v>242</v>
      </c>
      <c r="E100" s="190"/>
      <c r="F100" s="191">
        <v>41.08</v>
      </c>
      <c r="G100" s="192">
        <f t="shared" si="6"/>
        <v>0</v>
      </c>
      <c r="H100" s="193">
        <f>ROUND(F100*报价汇总表4!$C$8,2)</f>
        <v>0</v>
      </c>
      <c r="I100" s="208"/>
      <c r="J100" s="210"/>
    </row>
    <row r="101" ht="63.95" customHeight="1" spans="1:10">
      <c r="A101" s="187" t="s">
        <v>247</v>
      </c>
      <c r="B101" s="188" t="s">
        <v>248</v>
      </c>
      <c r="C101" s="188" t="s">
        <v>241</v>
      </c>
      <c r="D101" s="197" t="s">
        <v>242</v>
      </c>
      <c r="E101" s="190"/>
      <c r="F101" s="191">
        <v>57.53</v>
      </c>
      <c r="G101" s="192">
        <f t="shared" si="6"/>
        <v>0</v>
      </c>
      <c r="H101" s="193">
        <f>ROUND(F101*报价汇总表4!$C$8,2)</f>
        <v>0</v>
      </c>
      <c r="I101" s="208"/>
      <c r="J101" s="210"/>
    </row>
    <row r="102" ht="68.1" customHeight="1" spans="1:10">
      <c r="A102" s="187" t="s">
        <v>249</v>
      </c>
      <c r="B102" s="188" t="s">
        <v>250</v>
      </c>
      <c r="C102" s="188" t="s">
        <v>241</v>
      </c>
      <c r="D102" s="189" t="s">
        <v>242</v>
      </c>
      <c r="E102" s="190"/>
      <c r="F102" s="191">
        <v>103.98</v>
      </c>
      <c r="G102" s="192">
        <f t="shared" si="6"/>
        <v>0</v>
      </c>
      <c r="H102" s="193">
        <f>ROUND(F102*报价汇总表4!$C$8,2)</f>
        <v>0</v>
      </c>
      <c r="I102" s="208"/>
      <c r="J102" s="210"/>
    </row>
    <row r="103" ht="63.95" customHeight="1" spans="1:10">
      <c r="A103" s="187" t="s">
        <v>251</v>
      </c>
      <c r="B103" s="188" t="s">
        <v>252</v>
      </c>
      <c r="C103" s="188" t="s">
        <v>241</v>
      </c>
      <c r="D103" s="189" t="s">
        <v>242</v>
      </c>
      <c r="E103" s="190"/>
      <c r="F103" s="191">
        <v>150.21</v>
      </c>
      <c r="G103" s="192">
        <f t="shared" si="6"/>
        <v>0</v>
      </c>
      <c r="H103" s="193">
        <f>ROUND(F103*报价汇总表4!$C$8,2)</f>
        <v>0</v>
      </c>
      <c r="I103" s="208"/>
      <c r="J103" s="210"/>
    </row>
    <row r="104" ht="33.95" customHeight="1" spans="1:10">
      <c r="A104" s="187" t="s">
        <v>253</v>
      </c>
      <c r="B104" s="188" t="s">
        <v>254</v>
      </c>
      <c r="C104" s="188"/>
      <c r="D104" s="197"/>
      <c r="E104" s="190"/>
      <c r="F104" s="191">
        <v>0</v>
      </c>
      <c r="G104" s="192">
        <f t="shared" si="6"/>
        <v>0</v>
      </c>
      <c r="H104" s="193"/>
      <c r="I104" s="208">
        <f>ROUND(E104*H104,0)</f>
        <v>0</v>
      </c>
      <c r="J104" s="210"/>
    </row>
    <row r="105" ht="75" customHeight="1" spans="1:10">
      <c r="A105" s="187" t="s">
        <v>255</v>
      </c>
      <c r="B105" s="188" t="s">
        <v>256</v>
      </c>
      <c r="C105" s="188" t="s">
        <v>241</v>
      </c>
      <c r="D105" s="197" t="s">
        <v>242</v>
      </c>
      <c r="E105" s="190"/>
      <c r="F105" s="191">
        <v>1170</v>
      </c>
      <c r="G105" s="192">
        <f t="shared" si="6"/>
        <v>0</v>
      </c>
      <c r="H105" s="193">
        <f>ROUND(F105*报价汇总表4!$C$8,2)</f>
        <v>0</v>
      </c>
      <c r="I105" s="208"/>
      <c r="J105" s="210"/>
    </row>
    <row r="106" ht="104.1" customHeight="1" spans="1:10">
      <c r="A106" s="187" t="s">
        <v>257</v>
      </c>
      <c r="B106" s="188" t="s">
        <v>258</v>
      </c>
      <c r="C106" s="188" t="s">
        <v>259</v>
      </c>
      <c r="D106" s="197" t="s">
        <v>242</v>
      </c>
      <c r="E106" s="190"/>
      <c r="F106" s="191">
        <v>864.1</v>
      </c>
      <c r="G106" s="192">
        <f t="shared" si="6"/>
        <v>0</v>
      </c>
      <c r="H106" s="193">
        <f>ROUND(F106*报价汇总表4!$C$8,2)</f>
        <v>0</v>
      </c>
      <c r="I106" s="208"/>
      <c r="J106" s="210"/>
    </row>
    <row r="107" ht="30" customHeight="1" spans="1:10">
      <c r="A107" s="187" t="s">
        <v>260</v>
      </c>
      <c r="B107" s="188" t="s">
        <v>261</v>
      </c>
      <c r="C107" s="188"/>
      <c r="D107" s="197" t="s">
        <v>33</v>
      </c>
      <c r="E107" s="190"/>
      <c r="F107" s="191">
        <v>0</v>
      </c>
      <c r="G107" s="192">
        <f t="shared" si="6"/>
        <v>0</v>
      </c>
      <c r="H107" s="193"/>
      <c r="I107" s="208">
        <f>ROUND(E107*H107,0)</f>
        <v>0</v>
      </c>
      <c r="J107" s="210"/>
    </row>
    <row r="108" ht="56.1" customHeight="1" spans="1:10">
      <c r="A108" s="187" t="s">
        <v>262</v>
      </c>
      <c r="B108" s="188" t="s">
        <v>263</v>
      </c>
      <c r="C108" s="188" t="s">
        <v>264</v>
      </c>
      <c r="D108" s="197" t="s">
        <v>36</v>
      </c>
      <c r="E108" s="190"/>
      <c r="F108" s="191">
        <v>18.59</v>
      </c>
      <c r="G108" s="192">
        <f t="shared" si="6"/>
        <v>0</v>
      </c>
      <c r="H108" s="193">
        <f>ROUND(F108*报价汇总表4!$C$8,2)</f>
        <v>0</v>
      </c>
      <c r="I108" s="208"/>
      <c r="J108" s="210"/>
    </row>
    <row r="109" ht="48" customHeight="1" spans="1:10">
      <c r="A109" s="187" t="s">
        <v>265</v>
      </c>
      <c r="B109" s="188" t="s">
        <v>266</v>
      </c>
      <c r="C109" s="188" t="s">
        <v>267</v>
      </c>
      <c r="D109" s="189" t="s">
        <v>36</v>
      </c>
      <c r="E109" s="190"/>
      <c r="F109" s="191">
        <v>9.61</v>
      </c>
      <c r="G109" s="192">
        <f t="shared" si="6"/>
        <v>0</v>
      </c>
      <c r="H109" s="193">
        <f>ROUND(F109*报价汇总表4!$C$8,2)</f>
        <v>0</v>
      </c>
      <c r="I109" s="208"/>
      <c r="J109" s="210"/>
    </row>
    <row r="110" ht="33.95" customHeight="1" spans="1:10">
      <c r="A110" s="187" t="s">
        <v>268</v>
      </c>
      <c r="B110" s="188" t="s">
        <v>269</v>
      </c>
      <c r="C110" s="188"/>
      <c r="D110" s="189" t="s">
        <v>33</v>
      </c>
      <c r="E110" s="190"/>
      <c r="F110" s="191">
        <v>0</v>
      </c>
      <c r="G110" s="192">
        <f t="shared" si="6"/>
        <v>0</v>
      </c>
      <c r="H110" s="193"/>
      <c r="I110" s="208">
        <f>ROUND(E110*H110,0)</f>
        <v>0</v>
      </c>
      <c r="J110" s="210"/>
    </row>
    <row r="111" ht="36.95" customHeight="1" spans="1:10">
      <c r="A111" s="187" t="s">
        <v>270</v>
      </c>
      <c r="B111" s="181" t="s">
        <v>271</v>
      </c>
      <c r="C111" s="188"/>
      <c r="D111" s="189"/>
      <c r="E111" s="190"/>
      <c r="F111" s="191">
        <v>0</v>
      </c>
      <c r="G111" s="192">
        <f t="shared" si="6"/>
        <v>0</v>
      </c>
      <c r="H111" s="193"/>
      <c r="I111" s="208">
        <f>ROUND(E111*H111,0)</f>
        <v>0</v>
      </c>
      <c r="J111" s="210"/>
    </row>
    <row r="112" ht="48" customHeight="1" spans="1:10">
      <c r="A112" s="187" t="s">
        <v>272</v>
      </c>
      <c r="B112" s="188" t="s">
        <v>273</v>
      </c>
      <c r="C112" s="188" t="s">
        <v>274</v>
      </c>
      <c r="D112" s="197" t="s">
        <v>242</v>
      </c>
      <c r="E112" s="190"/>
      <c r="F112" s="191">
        <v>9.99</v>
      </c>
      <c r="G112" s="192">
        <f t="shared" si="6"/>
        <v>0</v>
      </c>
      <c r="H112" s="193">
        <f>ROUND(F112*报价汇总表4!$C$8,2)</f>
        <v>0</v>
      </c>
      <c r="I112" s="208"/>
      <c r="J112" s="210" t="s">
        <v>206</v>
      </c>
    </row>
    <row r="113" ht="45" customHeight="1" spans="1:10">
      <c r="A113" s="187" t="s">
        <v>272</v>
      </c>
      <c r="B113" s="188" t="s">
        <v>203</v>
      </c>
      <c r="C113" s="188"/>
      <c r="D113" s="197" t="s">
        <v>242</v>
      </c>
      <c r="E113" s="190"/>
      <c r="F113" s="191">
        <v>0</v>
      </c>
      <c r="G113" s="192">
        <f t="shared" si="6"/>
        <v>0</v>
      </c>
      <c r="H113" s="193"/>
      <c r="I113" s="208">
        <f>ROUND(E113*H113,0)</f>
        <v>0</v>
      </c>
      <c r="J113" s="210"/>
    </row>
    <row r="114" ht="54" customHeight="1" spans="1:10">
      <c r="A114" s="187" t="s">
        <v>275</v>
      </c>
      <c r="B114" s="188" t="s">
        <v>276</v>
      </c>
      <c r="C114" s="188" t="s">
        <v>277</v>
      </c>
      <c r="D114" s="197" t="s">
        <v>48</v>
      </c>
      <c r="E114" s="190"/>
      <c r="F114" s="191">
        <v>196.51</v>
      </c>
      <c r="G114" s="192">
        <f t="shared" si="6"/>
        <v>0</v>
      </c>
      <c r="H114" s="193">
        <f>ROUND(F114*报价汇总表4!$C$8,2)</f>
        <v>0</v>
      </c>
      <c r="I114" s="208"/>
      <c r="J114" s="210"/>
    </row>
    <row r="115" ht="54" customHeight="1" spans="1:10">
      <c r="A115" s="187" t="s">
        <v>278</v>
      </c>
      <c r="B115" s="188" t="s">
        <v>279</v>
      </c>
      <c r="C115" s="188" t="s">
        <v>280</v>
      </c>
      <c r="D115" s="197" t="s">
        <v>36</v>
      </c>
      <c r="E115" s="190"/>
      <c r="F115" s="191">
        <v>9.61</v>
      </c>
      <c r="G115" s="192">
        <f t="shared" si="6"/>
        <v>0</v>
      </c>
      <c r="H115" s="193">
        <f>ROUND(F115*报价汇总表4!$C$8,2)</f>
        <v>0</v>
      </c>
      <c r="I115" s="208"/>
      <c r="J115" s="210"/>
    </row>
    <row r="116" ht="33" customHeight="1" spans="1:10">
      <c r="A116" s="187" t="s">
        <v>281</v>
      </c>
      <c r="B116" s="188" t="s">
        <v>282</v>
      </c>
      <c r="C116" s="188"/>
      <c r="D116" s="197" t="s">
        <v>33</v>
      </c>
      <c r="E116" s="190"/>
      <c r="F116" s="191">
        <v>0</v>
      </c>
      <c r="G116" s="192">
        <f t="shared" si="6"/>
        <v>0</v>
      </c>
      <c r="H116" s="193"/>
      <c r="I116" s="208">
        <f>ROUND(E116*H116,0)</f>
        <v>0</v>
      </c>
      <c r="J116" s="210"/>
    </row>
    <row r="117" ht="38.1" customHeight="1" spans="1:10">
      <c r="A117" s="187" t="s">
        <v>283</v>
      </c>
      <c r="B117" s="188" t="s">
        <v>284</v>
      </c>
      <c r="C117" s="188" t="s">
        <v>285</v>
      </c>
      <c r="D117" s="197" t="s">
        <v>242</v>
      </c>
      <c r="E117" s="190"/>
      <c r="F117" s="191">
        <v>4.62</v>
      </c>
      <c r="G117" s="192">
        <f t="shared" si="6"/>
        <v>0</v>
      </c>
      <c r="H117" s="193">
        <f>ROUND(F117*报价汇总表4!$C$8,2)</f>
        <v>0</v>
      </c>
      <c r="I117" s="208"/>
      <c r="J117" s="210" t="s">
        <v>286</v>
      </c>
    </row>
    <row r="118" ht="36" customHeight="1" spans="1:10">
      <c r="A118" s="187" t="s">
        <v>287</v>
      </c>
      <c r="B118" s="195" t="s">
        <v>288</v>
      </c>
      <c r="C118" s="188"/>
      <c r="D118" s="197"/>
      <c r="E118" s="190"/>
      <c r="F118" s="191">
        <v>0</v>
      </c>
      <c r="G118" s="192">
        <f t="shared" si="6"/>
        <v>0</v>
      </c>
      <c r="H118" s="193"/>
      <c r="I118" s="208">
        <f>ROUND(E118*H118,0)</f>
        <v>0</v>
      </c>
      <c r="J118" s="210"/>
    </row>
    <row r="119" ht="48.95" customHeight="1" spans="1:10">
      <c r="A119" s="187" t="s">
        <v>289</v>
      </c>
      <c r="B119" s="195" t="s">
        <v>290</v>
      </c>
      <c r="C119" s="188" t="s">
        <v>291</v>
      </c>
      <c r="D119" s="197" t="s">
        <v>242</v>
      </c>
      <c r="E119" s="190"/>
      <c r="F119" s="191">
        <v>0.55</v>
      </c>
      <c r="G119" s="192">
        <f t="shared" si="6"/>
        <v>0</v>
      </c>
      <c r="H119" s="193">
        <f>ROUND(F119*报价汇总表4!$C$8,2)</f>
        <v>0</v>
      </c>
      <c r="I119" s="208"/>
      <c r="J119" s="210" t="s">
        <v>216</v>
      </c>
    </row>
    <row r="120" ht="42.95" customHeight="1" spans="1:10">
      <c r="A120" s="187" t="s">
        <v>292</v>
      </c>
      <c r="B120" s="195" t="s">
        <v>203</v>
      </c>
      <c r="C120" s="188"/>
      <c r="D120" s="197" t="s">
        <v>242</v>
      </c>
      <c r="E120" s="190"/>
      <c r="F120" s="191">
        <v>0</v>
      </c>
      <c r="G120" s="192">
        <f t="shared" si="6"/>
        <v>0</v>
      </c>
      <c r="H120" s="193"/>
      <c r="I120" s="208">
        <f>ROUND(E120*H120,0)</f>
        <v>0</v>
      </c>
      <c r="J120" s="210"/>
    </row>
    <row r="121" ht="96" customHeight="1" spans="1:10">
      <c r="A121" s="187" t="s">
        <v>293</v>
      </c>
      <c r="B121" s="198" t="s">
        <v>294</v>
      </c>
      <c r="C121" s="188" t="s">
        <v>259</v>
      </c>
      <c r="D121" s="197" t="s">
        <v>242</v>
      </c>
      <c r="E121" s="190"/>
      <c r="F121" s="191">
        <v>690.64</v>
      </c>
      <c r="G121" s="192">
        <f t="shared" si="6"/>
        <v>0</v>
      </c>
      <c r="H121" s="193">
        <f>ROUND(F121*报价汇总表4!$C$8,2)</f>
        <v>0</v>
      </c>
      <c r="I121" s="208"/>
      <c r="J121" s="210"/>
    </row>
    <row r="122" ht="26.1" customHeight="1" spans="1:10">
      <c r="A122" s="214" t="s">
        <v>295</v>
      </c>
      <c r="B122" s="178" t="s">
        <v>296</v>
      </c>
      <c r="C122" s="212"/>
      <c r="D122" s="215" t="s">
        <v>33</v>
      </c>
      <c r="E122" s="190"/>
      <c r="F122" s="191"/>
      <c r="G122" s="192">
        <f t="shared" si="6"/>
        <v>0</v>
      </c>
      <c r="H122" s="193"/>
      <c r="I122" s="208">
        <f>ROUND(E122*H122,0)</f>
        <v>0</v>
      </c>
      <c r="J122" s="223">
        <v>0</v>
      </c>
    </row>
    <row r="123" ht="26.1" customHeight="1" spans="1:10">
      <c r="A123" s="216" t="s">
        <v>297</v>
      </c>
      <c r="B123" s="217" t="s">
        <v>298</v>
      </c>
      <c r="C123" s="217"/>
      <c r="D123" s="218" t="s">
        <v>33</v>
      </c>
      <c r="E123" s="219"/>
      <c r="F123" s="220">
        <v>0</v>
      </c>
      <c r="G123" s="192">
        <f t="shared" si="6"/>
        <v>0</v>
      </c>
      <c r="H123" s="193"/>
      <c r="I123" s="208">
        <f>ROUND(E123*H123,0)</f>
        <v>0</v>
      </c>
      <c r="J123" s="224">
        <v>0</v>
      </c>
    </row>
    <row r="124" ht="26.1" customHeight="1" spans="1:10">
      <c r="A124" s="216" t="s">
        <v>299</v>
      </c>
      <c r="B124" s="217" t="s">
        <v>300</v>
      </c>
      <c r="C124" s="217" t="s">
        <v>301</v>
      </c>
      <c r="D124" s="218" t="s">
        <v>36</v>
      </c>
      <c r="E124" s="219">
        <v>4000</v>
      </c>
      <c r="F124" s="220">
        <v>5.84</v>
      </c>
      <c r="G124" s="192">
        <f t="shared" si="6"/>
        <v>23360</v>
      </c>
      <c r="H124" s="201"/>
      <c r="I124" s="208">
        <f>ROUND(E124*H124,0)</f>
        <v>0</v>
      </c>
      <c r="J124" s="224"/>
    </row>
    <row r="125" ht="26.1" customHeight="1" spans="1:10">
      <c r="A125" s="216" t="s">
        <v>302</v>
      </c>
      <c r="B125" s="217" t="s">
        <v>303</v>
      </c>
      <c r="C125" s="217" t="s">
        <v>301</v>
      </c>
      <c r="D125" s="218" t="s">
        <v>36</v>
      </c>
      <c r="E125" s="219"/>
      <c r="F125" s="220">
        <v>10.28</v>
      </c>
      <c r="G125" s="192">
        <f t="shared" si="6"/>
        <v>0</v>
      </c>
      <c r="H125" s="193">
        <f>ROUND(F125*报价汇总表4!$C$8,2)</f>
        <v>0</v>
      </c>
      <c r="I125" s="208"/>
      <c r="J125" s="224"/>
    </row>
    <row r="126" ht="33.95" customHeight="1" spans="1:10">
      <c r="A126" s="216" t="s">
        <v>304</v>
      </c>
      <c r="B126" s="217" t="s">
        <v>305</v>
      </c>
      <c r="C126" s="217" t="s">
        <v>301</v>
      </c>
      <c r="D126" s="218" t="s">
        <v>36</v>
      </c>
      <c r="E126" s="219"/>
      <c r="F126" s="221">
        <v>6</v>
      </c>
      <c r="G126" s="192">
        <f t="shared" si="6"/>
        <v>0</v>
      </c>
      <c r="H126" s="193">
        <f>ROUND(F126*报价汇总表4!$C$8,2)</f>
        <v>0</v>
      </c>
      <c r="I126" s="208"/>
      <c r="J126" s="224"/>
    </row>
    <row r="127" ht="30" customHeight="1" spans="1:10">
      <c r="A127" s="216" t="s">
        <v>306</v>
      </c>
      <c r="B127" s="217" t="s">
        <v>307</v>
      </c>
      <c r="C127" s="217" t="s">
        <v>301</v>
      </c>
      <c r="D127" s="218" t="s">
        <v>36</v>
      </c>
      <c r="E127" s="219"/>
      <c r="F127" s="222">
        <v>24.8</v>
      </c>
      <c r="G127" s="192">
        <f t="shared" si="6"/>
        <v>0</v>
      </c>
      <c r="H127" s="193">
        <f>ROUND(F127*报价汇总表4!$C$8,2)</f>
        <v>0</v>
      </c>
      <c r="I127" s="208"/>
      <c r="J127" s="224"/>
    </row>
    <row r="128" ht="36" customHeight="1" spans="1:10">
      <c r="A128" s="216" t="s">
        <v>308</v>
      </c>
      <c r="B128" s="217" t="s">
        <v>309</v>
      </c>
      <c r="C128" s="217"/>
      <c r="D128" s="218" t="s">
        <v>33</v>
      </c>
      <c r="E128" s="219"/>
      <c r="F128" s="220">
        <v>0</v>
      </c>
      <c r="G128" s="192">
        <f t="shared" si="6"/>
        <v>0</v>
      </c>
      <c r="H128" s="193"/>
      <c r="I128" s="208">
        <f>ROUND(E128*H128,0)</f>
        <v>0</v>
      </c>
      <c r="J128" s="224">
        <v>0</v>
      </c>
    </row>
    <row r="129" ht="69" customHeight="1" spans="1:10">
      <c r="A129" s="216" t="s">
        <v>310</v>
      </c>
      <c r="B129" s="217" t="s">
        <v>311</v>
      </c>
      <c r="C129" s="217" t="s">
        <v>312</v>
      </c>
      <c r="D129" s="218" t="s">
        <v>36</v>
      </c>
      <c r="E129" s="219">
        <v>4000</v>
      </c>
      <c r="F129" s="220">
        <v>9.13</v>
      </c>
      <c r="G129" s="192">
        <f t="shared" si="6"/>
        <v>36520</v>
      </c>
      <c r="H129" s="201"/>
      <c r="I129" s="208">
        <f>ROUND(E129*H129,0)</f>
        <v>0</v>
      </c>
      <c r="J129" s="232" t="s">
        <v>313</v>
      </c>
    </row>
    <row r="130" ht="33.95" customHeight="1" spans="1:10">
      <c r="A130" s="216" t="s">
        <v>314</v>
      </c>
      <c r="B130" s="217" t="s">
        <v>315</v>
      </c>
      <c r="C130" s="217"/>
      <c r="D130" s="218" t="s">
        <v>33</v>
      </c>
      <c r="E130" s="219"/>
      <c r="F130" s="220">
        <v>0</v>
      </c>
      <c r="G130" s="192">
        <f t="shared" si="6"/>
        <v>0</v>
      </c>
      <c r="H130" s="193"/>
      <c r="I130" s="208">
        <f>ROUND(E130*H130,0)</f>
        <v>0</v>
      </c>
      <c r="J130" s="232"/>
    </row>
    <row r="131" ht="54" customHeight="1" spans="1:10">
      <c r="A131" s="216" t="s">
        <v>316</v>
      </c>
      <c r="B131" s="217" t="s">
        <v>317</v>
      </c>
      <c r="C131" s="217" t="s">
        <v>312</v>
      </c>
      <c r="D131" s="218" t="s">
        <v>36</v>
      </c>
      <c r="E131" s="219"/>
      <c r="F131" s="220">
        <v>6.32</v>
      </c>
      <c r="G131" s="192">
        <f t="shared" si="6"/>
        <v>0</v>
      </c>
      <c r="H131" s="193">
        <f>ROUND(F131*报价汇总表4!$C$8,2)</f>
        <v>0</v>
      </c>
      <c r="I131" s="208"/>
      <c r="J131" s="232" t="s">
        <v>318</v>
      </c>
    </row>
    <row r="132" ht="50.1" customHeight="1" spans="1:10">
      <c r="A132" s="216" t="s">
        <v>319</v>
      </c>
      <c r="B132" s="217" t="s">
        <v>320</v>
      </c>
      <c r="C132" s="217" t="s">
        <v>312</v>
      </c>
      <c r="D132" s="218" t="s">
        <v>36</v>
      </c>
      <c r="E132" s="219"/>
      <c r="F132" s="220">
        <v>9.13</v>
      </c>
      <c r="G132" s="192">
        <f t="shared" si="6"/>
        <v>0</v>
      </c>
      <c r="H132" s="193">
        <f>ROUND(F132*报价汇总表4!$C$8,2)</f>
        <v>0</v>
      </c>
      <c r="I132" s="208"/>
      <c r="J132" s="232" t="s">
        <v>321</v>
      </c>
    </row>
    <row r="133" ht="30.95" customHeight="1" spans="1:10">
      <c r="A133" s="216" t="s">
        <v>322</v>
      </c>
      <c r="B133" s="217" t="s">
        <v>323</v>
      </c>
      <c r="C133" s="217"/>
      <c r="D133" s="218" t="s">
        <v>33</v>
      </c>
      <c r="E133" s="219"/>
      <c r="F133" s="220">
        <v>0</v>
      </c>
      <c r="G133" s="192">
        <f t="shared" si="6"/>
        <v>0</v>
      </c>
      <c r="H133" s="193"/>
      <c r="I133" s="208">
        <f>ROUND(E133*H133,0)</f>
        <v>0</v>
      </c>
      <c r="J133" s="232"/>
    </row>
    <row r="134" ht="30" customHeight="1" spans="1:10">
      <c r="A134" s="216" t="s">
        <v>324</v>
      </c>
      <c r="B134" s="217" t="s">
        <v>325</v>
      </c>
      <c r="C134" s="217"/>
      <c r="D134" s="218" t="s">
        <v>33</v>
      </c>
      <c r="E134" s="219"/>
      <c r="F134" s="220">
        <v>0</v>
      </c>
      <c r="G134" s="192">
        <f t="shared" si="6"/>
        <v>0</v>
      </c>
      <c r="H134" s="193"/>
      <c r="I134" s="208">
        <f>ROUND(E134*H134,0)</f>
        <v>0</v>
      </c>
      <c r="J134" s="232"/>
    </row>
    <row r="135" ht="75.95" customHeight="1" spans="1:10">
      <c r="A135" s="216" t="s">
        <v>326</v>
      </c>
      <c r="B135" s="217" t="s">
        <v>327</v>
      </c>
      <c r="C135" s="217" t="s">
        <v>312</v>
      </c>
      <c r="D135" s="218" t="s">
        <v>36</v>
      </c>
      <c r="E135" s="219"/>
      <c r="F135" s="220">
        <v>20.95</v>
      </c>
      <c r="G135" s="192">
        <f t="shared" si="6"/>
        <v>0</v>
      </c>
      <c r="H135" s="193">
        <f>ROUND(F135*报价汇总表4!$C$8,2)</f>
        <v>0</v>
      </c>
      <c r="I135" s="208"/>
      <c r="J135" s="232" t="s">
        <v>328</v>
      </c>
    </row>
    <row r="136" ht="63" customHeight="1" spans="1:10">
      <c r="A136" s="216" t="s">
        <v>329</v>
      </c>
      <c r="B136" s="217" t="s">
        <v>330</v>
      </c>
      <c r="C136" s="217" t="s">
        <v>312</v>
      </c>
      <c r="D136" s="218" t="s">
        <v>36</v>
      </c>
      <c r="E136" s="219"/>
      <c r="F136" s="220">
        <v>9.13</v>
      </c>
      <c r="G136" s="192">
        <f t="shared" si="6"/>
        <v>0</v>
      </c>
      <c r="H136" s="193">
        <f>ROUND(F136*报价汇总表4!$C$8,2)</f>
        <v>0</v>
      </c>
      <c r="I136" s="208"/>
      <c r="J136" s="232" t="s">
        <v>331</v>
      </c>
    </row>
    <row r="137" ht="78.95" customHeight="1" spans="1:10">
      <c r="A137" s="216" t="s">
        <v>332</v>
      </c>
      <c r="B137" s="217" t="s">
        <v>333</v>
      </c>
      <c r="C137" s="217" t="s">
        <v>312</v>
      </c>
      <c r="D137" s="218" t="s">
        <v>36</v>
      </c>
      <c r="E137" s="219"/>
      <c r="F137" s="220">
        <v>20.95</v>
      </c>
      <c r="G137" s="192">
        <f t="shared" si="6"/>
        <v>0</v>
      </c>
      <c r="H137" s="193">
        <f>ROUND(F137*报价汇总表4!$C$8,2)</f>
        <v>0</v>
      </c>
      <c r="I137" s="208"/>
      <c r="J137" s="232" t="s">
        <v>328</v>
      </c>
    </row>
    <row r="138" ht="78" customHeight="1" spans="1:10">
      <c r="A138" s="216" t="s">
        <v>334</v>
      </c>
      <c r="B138" s="217" t="s">
        <v>335</v>
      </c>
      <c r="C138" s="217" t="s">
        <v>312</v>
      </c>
      <c r="D138" s="218" t="s">
        <v>36</v>
      </c>
      <c r="E138" s="219"/>
      <c r="F138" s="220">
        <v>20.95</v>
      </c>
      <c r="G138" s="192"/>
      <c r="H138" s="193">
        <f>ROUND(F138*报价汇总表4!$C$8,2)</f>
        <v>0</v>
      </c>
      <c r="I138" s="208"/>
      <c r="J138" s="232" t="s">
        <v>328</v>
      </c>
    </row>
    <row r="139" ht="65.1" customHeight="1" spans="1:10">
      <c r="A139" s="216" t="s">
        <v>336</v>
      </c>
      <c r="B139" s="217" t="s">
        <v>337</v>
      </c>
      <c r="C139" s="217"/>
      <c r="D139" s="218" t="s">
        <v>36</v>
      </c>
      <c r="E139" s="219"/>
      <c r="F139" s="220">
        <v>17.13</v>
      </c>
      <c r="G139" s="192"/>
      <c r="H139" s="193">
        <f>ROUND(F139*报价汇总表4!$C$8,2)</f>
        <v>0</v>
      </c>
      <c r="I139" s="208"/>
      <c r="J139" s="232" t="s">
        <v>338</v>
      </c>
    </row>
    <row r="140" s="146" customFormat="1" ht="27.95" customHeight="1" spans="1:10">
      <c r="A140" s="225" t="s">
        <v>339</v>
      </c>
      <c r="B140" s="226"/>
      <c r="C140" s="226"/>
      <c r="D140" s="227"/>
      <c r="E140" s="228"/>
      <c r="F140" s="229"/>
      <c r="G140" s="230">
        <f>SUM(G4:G139)</f>
        <v>243820</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1 H82 H91 H104 H107 H113 H116 H118 H120 H26:H27 H33:H34 H39:H40 H55:H63 H68:H69 H73:H76 H79:H80 H85:H86 H88:H89 H95:H97 H110:H111 H122:H124 H128:H130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7" activePane="bottomRight" state="frozen"/>
      <selection/>
      <selection pane="topRight"/>
      <selection pane="bottomLeft"/>
      <selection pane="bottomRight" activeCell="H5" sqref="H5"/>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95" customHeight="1" spans="1:11">
      <c r="A1" s="103" t="s">
        <v>340</v>
      </c>
      <c r="B1" s="103"/>
      <c r="C1" s="103"/>
      <c r="D1" s="103"/>
      <c r="E1" s="103"/>
      <c r="F1" s="104"/>
      <c r="G1" s="103"/>
      <c r="H1" s="104"/>
      <c r="I1" s="103"/>
      <c r="J1" s="103"/>
      <c r="K1" s="136"/>
    </row>
    <row r="2" ht="39.95" customHeight="1" spans="1:11">
      <c r="A2" s="105" t="s">
        <v>371</v>
      </c>
      <c r="B2" s="106"/>
      <c r="C2" s="106"/>
      <c r="D2" s="106"/>
      <c r="E2" s="106"/>
      <c r="F2" s="107"/>
      <c r="G2" s="106"/>
      <c r="H2" s="107"/>
      <c r="I2" s="106"/>
      <c r="J2" s="106"/>
      <c r="K2" s="136"/>
    </row>
    <row r="3" ht="69.9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242" t="s">
        <v>347</v>
      </c>
      <c r="D4" s="117" t="s">
        <v>36</v>
      </c>
      <c r="E4" s="118">
        <v>50000</v>
      </c>
      <c r="F4" s="119">
        <v>8.5</v>
      </c>
      <c r="G4" s="120">
        <f t="shared" ref="G4:G12" si="0">ROUND(E4*F4,0)</f>
        <v>425000</v>
      </c>
      <c r="H4" s="121"/>
      <c r="I4" s="120">
        <f t="shared" ref="I4:I12" si="1">ROUND(E4*H4,0)</f>
        <v>0</v>
      </c>
      <c r="J4" s="138" t="s">
        <v>348</v>
      </c>
      <c r="K4" s="136"/>
    </row>
    <row r="5" ht="50.25" customHeight="1" spans="1:11">
      <c r="A5" s="115">
        <v>2</v>
      </c>
      <c r="B5" s="116" t="s">
        <v>349</v>
      </c>
      <c r="C5" s="116" t="s">
        <v>350</v>
      </c>
      <c r="D5" s="117" t="s">
        <v>351</v>
      </c>
      <c r="E5" s="118">
        <v>1</v>
      </c>
      <c r="F5" s="119">
        <v>4500</v>
      </c>
      <c r="G5" s="120">
        <f t="shared" si="0"/>
        <v>4500</v>
      </c>
      <c r="H5" s="121"/>
      <c r="I5" s="120">
        <f t="shared" si="1"/>
        <v>0</v>
      </c>
      <c r="J5" s="138" t="s">
        <v>352</v>
      </c>
      <c r="K5" s="136"/>
    </row>
    <row r="6" ht="50.25" customHeight="1" spans="1:11">
      <c r="A6" s="115">
        <v>3</v>
      </c>
      <c r="B6" s="116" t="s">
        <v>353</v>
      </c>
      <c r="C6" s="116" t="s">
        <v>354</v>
      </c>
      <c r="D6" s="117" t="s">
        <v>351</v>
      </c>
      <c r="E6" s="118">
        <v>1</v>
      </c>
      <c r="F6" s="119">
        <v>1800</v>
      </c>
      <c r="G6" s="120">
        <f t="shared" si="0"/>
        <v>1800</v>
      </c>
      <c r="H6" s="121"/>
      <c r="I6" s="120">
        <f t="shared" si="1"/>
        <v>0</v>
      </c>
      <c r="J6" s="138" t="s">
        <v>352</v>
      </c>
      <c r="K6" s="136"/>
    </row>
    <row r="7" ht="50.25" customHeight="1" spans="1:11">
      <c r="A7" s="115">
        <v>4</v>
      </c>
      <c r="B7" s="116" t="s">
        <v>355</v>
      </c>
      <c r="C7" s="116" t="s">
        <v>354</v>
      </c>
      <c r="D7" s="117" t="s">
        <v>351</v>
      </c>
      <c r="E7" s="118">
        <v>1</v>
      </c>
      <c r="F7" s="119">
        <v>1500</v>
      </c>
      <c r="G7" s="120">
        <f t="shared" si="0"/>
        <v>1500</v>
      </c>
      <c r="H7" s="121"/>
      <c r="I7" s="120">
        <f t="shared" si="1"/>
        <v>0</v>
      </c>
      <c r="J7" s="138" t="s">
        <v>352</v>
      </c>
      <c r="K7" s="136"/>
    </row>
    <row r="8" ht="50.25" customHeight="1" spans="1:11">
      <c r="A8" s="115">
        <v>5</v>
      </c>
      <c r="B8" s="116" t="s">
        <v>356</v>
      </c>
      <c r="C8" s="116" t="s">
        <v>357</v>
      </c>
      <c r="D8" s="117" t="s">
        <v>351</v>
      </c>
      <c r="E8" s="118">
        <v>1</v>
      </c>
      <c r="F8" s="119">
        <v>7000</v>
      </c>
      <c r="G8" s="120">
        <f t="shared" si="0"/>
        <v>7000</v>
      </c>
      <c r="H8" s="121"/>
      <c r="I8" s="120">
        <f t="shared" si="1"/>
        <v>0</v>
      </c>
      <c r="J8" s="138" t="s">
        <v>352</v>
      </c>
      <c r="K8" s="136"/>
    </row>
    <row r="9" ht="50.25" customHeight="1" spans="1:11">
      <c r="A9" s="115">
        <v>6</v>
      </c>
      <c r="B9" s="116" t="s">
        <v>358</v>
      </c>
      <c r="C9" s="116" t="s">
        <v>359</v>
      </c>
      <c r="D9" s="117" t="s">
        <v>351</v>
      </c>
      <c r="E9" s="118">
        <v>1</v>
      </c>
      <c r="F9" s="119">
        <v>1800</v>
      </c>
      <c r="G9" s="120">
        <f t="shared" si="0"/>
        <v>1800</v>
      </c>
      <c r="H9" s="121"/>
      <c r="I9" s="120">
        <f t="shared" si="1"/>
        <v>0</v>
      </c>
      <c r="J9" s="138" t="s">
        <v>352</v>
      </c>
      <c r="K9" s="136"/>
    </row>
    <row r="10" ht="50.25" customHeight="1" spans="1:11">
      <c r="A10" s="115">
        <v>7</v>
      </c>
      <c r="B10" s="116" t="s">
        <v>360</v>
      </c>
      <c r="C10" s="116" t="s">
        <v>361</v>
      </c>
      <c r="D10" s="117" t="s">
        <v>351</v>
      </c>
      <c r="E10" s="118">
        <v>1</v>
      </c>
      <c r="F10" s="119">
        <v>700</v>
      </c>
      <c r="G10" s="120">
        <f t="shared" si="0"/>
        <v>700</v>
      </c>
      <c r="H10" s="121"/>
      <c r="I10" s="120">
        <f t="shared" si="1"/>
        <v>0</v>
      </c>
      <c r="J10" s="138" t="s">
        <v>352</v>
      </c>
      <c r="K10" s="136"/>
    </row>
    <row r="11" ht="50.25" customHeight="1" spans="1:11">
      <c r="A11" s="115">
        <v>8</v>
      </c>
      <c r="B11" s="116" t="s">
        <v>362</v>
      </c>
      <c r="C11" s="116" t="s">
        <v>363</v>
      </c>
      <c r="D11" s="117" t="s">
        <v>351</v>
      </c>
      <c r="E11" s="118">
        <v>1</v>
      </c>
      <c r="F11" s="119">
        <v>2000</v>
      </c>
      <c r="G11" s="120">
        <f t="shared" si="0"/>
        <v>2000</v>
      </c>
      <c r="H11" s="121"/>
      <c r="I11" s="120">
        <f t="shared" si="1"/>
        <v>0</v>
      </c>
      <c r="J11" s="138" t="s">
        <v>352</v>
      </c>
      <c r="K11" s="136"/>
    </row>
    <row r="12" ht="50.25" customHeight="1" spans="1:11">
      <c r="A12" s="115">
        <v>9</v>
      </c>
      <c r="B12" s="116" t="s">
        <v>364</v>
      </c>
      <c r="C12" s="116" t="s">
        <v>365</v>
      </c>
      <c r="D12" s="117" t="s">
        <v>351</v>
      </c>
      <c r="E12" s="118">
        <v>1</v>
      </c>
      <c r="F12" s="122">
        <v>1800</v>
      </c>
      <c r="G12" s="120">
        <f t="shared" si="0"/>
        <v>1800</v>
      </c>
      <c r="H12" s="121"/>
      <c r="I12" s="120">
        <f t="shared" si="1"/>
        <v>0</v>
      </c>
      <c r="J12" s="138" t="s">
        <v>352</v>
      </c>
      <c r="K12" s="136"/>
    </row>
    <row r="13" ht="32.1" customHeight="1" spans="1:11">
      <c r="A13" s="234" t="s">
        <v>339</v>
      </c>
      <c r="B13" s="235"/>
      <c r="C13" s="235"/>
      <c r="D13" s="236"/>
      <c r="E13" s="127"/>
      <c r="F13" s="128"/>
      <c r="G13" s="129">
        <f>SUM(G4:G12)</f>
        <v>446100</v>
      </c>
      <c r="H13" s="128"/>
      <c r="I13" s="129">
        <f>SUM(I4:I12)</f>
        <v>0</v>
      </c>
      <c r="J13" s="139"/>
      <c r="K13" s="136"/>
    </row>
  </sheetData>
  <sheetProtection password="CF4A" sheet="1" selectLockedCells="1" objects="1"/>
  <mergeCells count="3">
    <mergeCell ref="A1:J1"/>
    <mergeCell ref="A2:J2"/>
    <mergeCell ref="A13:C13"/>
  </mergeCells>
  <dataValidations count="1">
    <dataValidation type="decimal" operator="between" allowBlank="1" showErrorMessage="1" sqref="H4: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374</v>
      </c>
      <c r="B2" s="42"/>
      <c r="C2" s="42"/>
      <c r="D2" s="42"/>
      <c r="E2" s="42"/>
    </row>
    <row r="3" ht="39.95" customHeight="1" spans="1:5">
      <c r="A3" s="43" t="s">
        <v>7</v>
      </c>
      <c r="B3" s="44" t="s">
        <v>8</v>
      </c>
      <c r="C3" s="45" t="s">
        <v>9</v>
      </c>
      <c r="D3" s="46" t="s">
        <v>10</v>
      </c>
      <c r="E3" s="47" t="s">
        <v>11</v>
      </c>
    </row>
    <row r="4" ht="39.95" customHeight="1" spans="1:5">
      <c r="A4" s="48">
        <v>1</v>
      </c>
      <c r="B4" s="49" t="s">
        <v>12</v>
      </c>
      <c r="C4" s="50">
        <f>'5-常德劳务'!G140</f>
        <v>863891</v>
      </c>
      <c r="D4" s="50">
        <f>'5-常德劳务'!I140</f>
        <v>0</v>
      </c>
      <c r="E4" s="51"/>
    </row>
    <row r="5" ht="39.95" customHeight="1" spans="1:5">
      <c r="A5" s="48">
        <v>2</v>
      </c>
      <c r="B5" s="49" t="s">
        <v>13</v>
      </c>
      <c r="C5" s="50">
        <f>'5-常德设备 '!G13</f>
        <v>1359697</v>
      </c>
      <c r="D5" s="50">
        <f>'5-常德设备 '!I13</f>
        <v>0</v>
      </c>
      <c r="E5" s="51"/>
    </row>
    <row r="6" ht="39.95" customHeight="1" spans="1:5">
      <c r="A6" s="48"/>
      <c r="B6" s="49"/>
      <c r="C6" s="50"/>
      <c r="D6" s="52"/>
      <c r="E6" s="51"/>
    </row>
    <row r="7" ht="39.95" customHeight="1" spans="1:5">
      <c r="A7" s="53"/>
      <c r="B7" s="54" t="s">
        <v>14</v>
      </c>
      <c r="C7" s="55">
        <f>SUM(C4:C6)</f>
        <v>2223588</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69" sqref="H69"/>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243" customWidth="1"/>
    <col min="6" max="6" width="8.63333333333333" style="244"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8"/>
      <c r="F1" s="158"/>
      <c r="G1" s="158"/>
      <c r="H1" s="159"/>
      <c r="I1" s="158"/>
      <c r="J1" s="158"/>
    </row>
    <row r="2" s="142" customFormat="1" ht="33.95" customHeight="1" spans="1:10">
      <c r="A2" s="160" t="s">
        <v>375</v>
      </c>
      <c r="B2" s="160"/>
      <c r="C2" s="160"/>
      <c r="D2" s="160"/>
      <c r="E2" s="160"/>
      <c r="F2" s="160"/>
      <c r="G2" s="160"/>
      <c r="H2" s="162"/>
      <c r="I2" s="160"/>
      <c r="J2" s="160"/>
    </row>
    <row r="3" s="143" customFormat="1" ht="99.95" customHeight="1" spans="1:10">
      <c r="A3" s="163"/>
      <c r="B3" s="164" t="s">
        <v>18</v>
      </c>
      <c r="C3" s="165" t="s">
        <v>19</v>
      </c>
      <c r="D3" s="166" t="s">
        <v>20</v>
      </c>
      <c r="E3" s="245" t="s">
        <v>21</v>
      </c>
      <c r="F3" s="166" t="s">
        <v>22</v>
      </c>
      <c r="G3" s="169" t="s">
        <v>23</v>
      </c>
      <c r="H3" s="170" t="s">
        <v>24</v>
      </c>
      <c r="I3" s="202" t="s">
        <v>25</v>
      </c>
      <c r="J3" s="203" t="s">
        <v>26</v>
      </c>
    </row>
    <row r="4" s="144" customFormat="1" ht="29.1" customHeight="1" spans="1:10">
      <c r="A4" s="171" t="s">
        <v>27</v>
      </c>
      <c r="B4" s="172" t="s">
        <v>28</v>
      </c>
      <c r="C4" s="172"/>
      <c r="D4" s="173"/>
      <c r="E4" s="246"/>
      <c r="F4" s="247">
        <v>0</v>
      </c>
      <c r="G4" s="176">
        <v>0</v>
      </c>
      <c r="H4" s="177">
        <v>0</v>
      </c>
      <c r="I4" s="204"/>
      <c r="J4" s="205"/>
    </row>
    <row r="5" s="144" customFormat="1" ht="29.1" customHeight="1" spans="1:10">
      <c r="A5" s="171" t="s">
        <v>29</v>
      </c>
      <c r="B5" s="178" t="s">
        <v>30</v>
      </c>
      <c r="C5" s="172"/>
      <c r="D5" s="173"/>
      <c r="E5" s="246"/>
      <c r="F5" s="247"/>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ROUND(F7*报价汇总表5!$C$8,2)</f>
        <v>0</v>
      </c>
      <c r="I7" s="208"/>
      <c r="J7" s="209"/>
    </row>
    <row r="8" s="144" customFormat="1" ht="48.95" customHeight="1" spans="1:10">
      <c r="A8" s="187" t="s">
        <v>37</v>
      </c>
      <c r="B8" s="188" t="s">
        <v>38</v>
      </c>
      <c r="C8" s="188"/>
      <c r="D8" s="189" t="s">
        <v>36</v>
      </c>
      <c r="E8" s="190"/>
      <c r="F8" s="191">
        <v>27.19</v>
      </c>
      <c r="G8" s="192">
        <f t="shared" si="0"/>
        <v>0</v>
      </c>
      <c r="H8" s="193">
        <f>ROUND(F8*报价汇总表5!$C$8,2)</f>
        <v>0</v>
      </c>
      <c r="I8" s="208"/>
      <c r="J8" s="209"/>
    </row>
    <row r="9" s="144" customFormat="1" ht="48" customHeight="1" spans="1:10">
      <c r="A9" s="187" t="s">
        <v>39</v>
      </c>
      <c r="B9" s="188" t="s">
        <v>40</v>
      </c>
      <c r="C9" s="188"/>
      <c r="D9" s="189" t="s">
        <v>36</v>
      </c>
      <c r="E9" s="190"/>
      <c r="F9" s="191">
        <v>20.39</v>
      </c>
      <c r="G9" s="192">
        <f t="shared" si="0"/>
        <v>0</v>
      </c>
      <c r="H9" s="193">
        <f>ROUND(F9*报价汇总表5!$C$8,2)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ROUND(F12*报价汇总表5!$C$8,2)</f>
        <v>0</v>
      </c>
      <c r="I12" s="208"/>
      <c r="J12" s="210"/>
    </row>
    <row r="13" ht="42" hidden="1" customHeight="1" spans="1:10">
      <c r="A13" s="187" t="s">
        <v>49</v>
      </c>
      <c r="B13" s="188" t="s">
        <v>50</v>
      </c>
      <c r="C13" s="188" t="s">
        <v>51</v>
      </c>
      <c r="D13" s="189" t="s">
        <v>48</v>
      </c>
      <c r="E13" s="190"/>
      <c r="F13" s="191">
        <v>156.95</v>
      </c>
      <c r="G13" s="192">
        <f t="shared" si="0"/>
        <v>0</v>
      </c>
      <c r="H13" s="193">
        <f>ROUND(F13*报价汇总表5!$C$8,2)</f>
        <v>0</v>
      </c>
      <c r="I13" s="208"/>
      <c r="J13" s="210"/>
    </row>
    <row r="14" ht="42" hidden="1" customHeight="1" spans="1:10">
      <c r="A14" s="187" t="s">
        <v>52</v>
      </c>
      <c r="B14" s="188" t="s">
        <v>53</v>
      </c>
      <c r="C14" s="188" t="s">
        <v>47</v>
      </c>
      <c r="D14" s="189" t="s">
        <v>48</v>
      </c>
      <c r="E14" s="190"/>
      <c r="F14" s="191">
        <v>191.55</v>
      </c>
      <c r="G14" s="192">
        <f t="shared" si="0"/>
        <v>0</v>
      </c>
      <c r="H14" s="193">
        <f>ROUND(F14*报价汇总表5!$C$8,2)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ref="G16:G66" si="1">ROUND(E16*F16,0)</f>
        <v>0</v>
      </c>
      <c r="H16" s="193">
        <f>ROUND(F16*报价汇总表5!$C$8,2)</f>
        <v>0</v>
      </c>
      <c r="I16" s="208"/>
      <c r="J16" s="210"/>
    </row>
    <row r="17" ht="66" customHeight="1" spans="1:10">
      <c r="A17" s="187" t="s">
        <v>58</v>
      </c>
      <c r="B17" s="188" t="s">
        <v>59</v>
      </c>
      <c r="C17" s="188" t="s">
        <v>60</v>
      </c>
      <c r="D17" s="189" t="s">
        <v>36</v>
      </c>
      <c r="E17" s="190"/>
      <c r="F17" s="191">
        <v>2.21</v>
      </c>
      <c r="G17" s="192">
        <f t="shared" si="1"/>
        <v>0</v>
      </c>
      <c r="H17" s="193">
        <f>ROUND(F17*报价汇总表5!$C$8,2)</f>
        <v>0</v>
      </c>
      <c r="I17" s="208"/>
      <c r="J17" s="210" t="s">
        <v>61</v>
      </c>
    </row>
    <row r="18" ht="53.1" customHeight="1" spans="1:10">
      <c r="A18" s="187" t="s">
        <v>62</v>
      </c>
      <c r="B18" s="188" t="s">
        <v>63</v>
      </c>
      <c r="C18" s="188" t="s">
        <v>47</v>
      </c>
      <c r="D18" s="189" t="s">
        <v>48</v>
      </c>
      <c r="E18" s="190"/>
      <c r="F18" s="191">
        <v>102.07</v>
      </c>
      <c r="G18" s="192">
        <f t="shared" si="1"/>
        <v>0</v>
      </c>
      <c r="H18" s="193">
        <f>ROUND(F18*报价汇总表5!$C$8,2)</f>
        <v>0</v>
      </c>
      <c r="I18" s="208"/>
      <c r="J18" s="210"/>
    </row>
    <row r="19" ht="50.1" customHeight="1" spans="1:10">
      <c r="A19" s="187" t="s">
        <v>64</v>
      </c>
      <c r="B19" s="188" t="s">
        <v>65</v>
      </c>
      <c r="C19" s="188" t="s">
        <v>47</v>
      </c>
      <c r="D19" s="189" t="s">
        <v>48</v>
      </c>
      <c r="E19" s="190"/>
      <c r="F19" s="191">
        <v>102.07</v>
      </c>
      <c r="G19" s="192">
        <f t="shared" si="1"/>
        <v>0</v>
      </c>
      <c r="H19" s="193">
        <f>ROUND(F19*报价汇总表5!$C$8,2)</f>
        <v>0</v>
      </c>
      <c r="I19" s="208"/>
      <c r="J19" s="210"/>
    </row>
    <row r="20" ht="60.95" customHeight="1" spans="1:10">
      <c r="A20" s="187" t="s">
        <v>66</v>
      </c>
      <c r="B20" s="188" t="s">
        <v>67</v>
      </c>
      <c r="C20" s="188" t="s">
        <v>47</v>
      </c>
      <c r="D20" s="189" t="s">
        <v>48</v>
      </c>
      <c r="E20" s="190"/>
      <c r="F20" s="191">
        <v>87.31</v>
      </c>
      <c r="G20" s="192">
        <f t="shared" si="1"/>
        <v>0</v>
      </c>
      <c r="H20" s="193">
        <f>ROUND(F20*报价汇总表5!$C$8,2)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ROUND(F22*报价汇总表5!$C$8,2)</f>
        <v>0</v>
      </c>
      <c r="I22" s="208"/>
      <c r="J22" s="210"/>
    </row>
    <row r="23" ht="69" customHeight="1" spans="1:10">
      <c r="A23" s="187" t="s">
        <v>73</v>
      </c>
      <c r="B23" s="188" t="s">
        <v>74</v>
      </c>
      <c r="C23" s="188" t="s">
        <v>72</v>
      </c>
      <c r="D23" s="194" t="s">
        <v>48</v>
      </c>
      <c r="E23" s="190"/>
      <c r="F23" s="191">
        <v>121.75</v>
      </c>
      <c r="G23" s="192">
        <f t="shared" si="1"/>
        <v>0</v>
      </c>
      <c r="H23" s="193">
        <f>ROUND(F23*报价汇总表5!$C$8,2)</f>
        <v>0</v>
      </c>
      <c r="I23" s="208"/>
      <c r="J23" s="210"/>
    </row>
    <row r="24" ht="51" customHeight="1" spans="1:10">
      <c r="A24" s="187" t="s">
        <v>75</v>
      </c>
      <c r="B24" s="195" t="s">
        <v>76</v>
      </c>
      <c r="C24" s="188" t="s">
        <v>72</v>
      </c>
      <c r="D24" s="196" t="s">
        <v>48</v>
      </c>
      <c r="E24" s="190"/>
      <c r="F24" s="191">
        <v>170.55</v>
      </c>
      <c r="G24" s="192">
        <f t="shared" si="1"/>
        <v>0</v>
      </c>
      <c r="H24" s="193">
        <f>ROUND(F24*报价汇总表5!$C$8,2)</f>
        <v>0</v>
      </c>
      <c r="I24" s="208"/>
      <c r="J24" s="210"/>
    </row>
    <row r="25" ht="56.1" customHeight="1" spans="1:10">
      <c r="A25" s="187" t="s">
        <v>77</v>
      </c>
      <c r="B25" s="195" t="s">
        <v>78</v>
      </c>
      <c r="C25" s="188" t="s">
        <v>72</v>
      </c>
      <c r="D25" s="196" t="s">
        <v>48</v>
      </c>
      <c r="E25" s="190"/>
      <c r="F25" s="191">
        <v>58.81</v>
      </c>
      <c r="G25" s="192">
        <f t="shared" si="1"/>
        <v>0</v>
      </c>
      <c r="H25" s="193">
        <f>ROUND(F25*报价汇总表5!$C$8,2)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41.78</v>
      </c>
      <c r="G28" s="192">
        <f t="shared" si="1"/>
        <v>0</v>
      </c>
      <c r="H28" s="193">
        <f>ROUND(F28*报价汇总表5!$C$8,2)</f>
        <v>0</v>
      </c>
      <c r="I28" s="208"/>
      <c r="J28" s="210"/>
    </row>
    <row r="29" ht="56.1" customHeight="1" spans="1:10">
      <c r="A29" s="187" t="s">
        <v>86</v>
      </c>
      <c r="B29" s="188" t="s">
        <v>87</v>
      </c>
      <c r="C29" s="188" t="s">
        <v>85</v>
      </c>
      <c r="D29" s="189" t="s">
        <v>36</v>
      </c>
      <c r="E29" s="190"/>
      <c r="F29" s="191">
        <v>2.05</v>
      </c>
      <c r="G29" s="192">
        <f t="shared" si="1"/>
        <v>0</v>
      </c>
      <c r="H29" s="193">
        <f>ROUND(F29*报价汇总表5!$C$8,2)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24.8</v>
      </c>
      <c r="G31" s="192">
        <f t="shared" si="1"/>
        <v>0</v>
      </c>
      <c r="H31" s="193">
        <f>ROUND(F31*报价汇总表5!$C$8,2)</f>
        <v>0</v>
      </c>
      <c r="I31" s="208"/>
      <c r="J31" s="210"/>
    </row>
    <row r="32" ht="54" customHeight="1" spans="1:10">
      <c r="A32" s="187" t="s">
        <v>92</v>
      </c>
      <c r="B32" s="188" t="s">
        <v>93</v>
      </c>
      <c r="C32" s="188" t="s">
        <v>85</v>
      </c>
      <c r="D32" s="189" t="s">
        <v>36</v>
      </c>
      <c r="E32" s="190"/>
      <c r="F32" s="191">
        <v>2.42</v>
      </c>
      <c r="G32" s="192">
        <f t="shared" si="1"/>
        <v>0</v>
      </c>
      <c r="H32" s="193">
        <f>ROUND(F32*报价汇总表5!$C$8,2)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62.29</v>
      </c>
      <c r="G35" s="192">
        <f t="shared" si="1"/>
        <v>0</v>
      </c>
      <c r="H35" s="193">
        <f>ROUND(F35*报价汇总表5!$C$8,2)</f>
        <v>0</v>
      </c>
      <c r="I35" s="208"/>
      <c r="J35" s="210"/>
    </row>
    <row r="36" ht="48.95" customHeight="1" spans="1:10">
      <c r="A36" s="187" t="s">
        <v>101</v>
      </c>
      <c r="B36" s="188" t="s">
        <v>102</v>
      </c>
      <c r="C36" s="188" t="s">
        <v>100</v>
      </c>
      <c r="D36" s="189" t="s">
        <v>36</v>
      </c>
      <c r="E36" s="190"/>
      <c r="F36" s="191">
        <v>3.05</v>
      </c>
      <c r="G36" s="192">
        <f t="shared" si="1"/>
        <v>0</v>
      </c>
      <c r="H36" s="193">
        <f>ROUND(F36*报价汇总表5!$C$8,2)</f>
        <v>0</v>
      </c>
      <c r="I36" s="208"/>
      <c r="J36" s="210"/>
    </row>
    <row r="37" ht="54.95" customHeight="1" spans="1:10">
      <c r="A37" s="187" t="s">
        <v>103</v>
      </c>
      <c r="B37" s="188" t="s">
        <v>104</v>
      </c>
      <c r="C37" s="188" t="s">
        <v>100</v>
      </c>
      <c r="D37" s="189" t="s">
        <v>36</v>
      </c>
      <c r="E37" s="190"/>
      <c r="F37" s="191">
        <v>61.01</v>
      </c>
      <c r="G37" s="192">
        <f t="shared" si="1"/>
        <v>0</v>
      </c>
      <c r="H37" s="193">
        <f>ROUND(F37*报价汇总表5!$C$8,2)</f>
        <v>0</v>
      </c>
      <c r="I37" s="208"/>
      <c r="J37" s="210"/>
    </row>
    <row r="38" ht="47.1" customHeight="1" spans="1:10">
      <c r="A38" s="187" t="s">
        <v>105</v>
      </c>
      <c r="B38" s="188" t="s">
        <v>106</v>
      </c>
      <c r="C38" s="188" t="s">
        <v>100</v>
      </c>
      <c r="D38" s="189" t="s">
        <v>36</v>
      </c>
      <c r="E38" s="190"/>
      <c r="F38" s="191">
        <v>2.99</v>
      </c>
      <c r="G38" s="192">
        <f t="shared" si="1"/>
        <v>0</v>
      </c>
      <c r="H38" s="193">
        <f>ROUND(F38*报价汇总表5!$C$8,2)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23</v>
      </c>
      <c r="G41" s="192">
        <f t="shared" si="1"/>
        <v>0</v>
      </c>
      <c r="H41" s="193">
        <f>ROUND(F41*报价汇总表5!$C$8,2)</f>
        <v>0</v>
      </c>
      <c r="I41" s="208"/>
      <c r="J41" s="210"/>
    </row>
    <row r="42" ht="69.95" customHeight="1" spans="1:10">
      <c r="A42" s="187" t="s">
        <v>114</v>
      </c>
      <c r="B42" s="188" t="s">
        <v>115</v>
      </c>
      <c r="C42" s="188" t="s">
        <v>113</v>
      </c>
      <c r="D42" s="189" t="s">
        <v>36</v>
      </c>
      <c r="E42" s="190"/>
      <c r="F42" s="191">
        <v>2.76</v>
      </c>
      <c r="G42" s="192">
        <f t="shared" si="1"/>
        <v>0</v>
      </c>
      <c r="H42" s="193">
        <f>ROUND(F42*报价汇总表5!$C$8,2)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50.15</v>
      </c>
      <c r="G44" s="192">
        <f t="shared" si="1"/>
        <v>0</v>
      </c>
      <c r="H44" s="193">
        <f>ROUND(F44*报价汇总表5!$C$8,2)</f>
        <v>0</v>
      </c>
      <c r="I44" s="208"/>
      <c r="J44" s="210"/>
    </row>
    <row r="45" ht="59.1" customHeight="1" spans="1:10">
      <c r="A45" s="187" t="s">
        <v>121</v>
      </c>
      <c r="B45" s="195" t="s">
        <v>122</v>
      </c>
      <c r="C45" s="188" t="s">
        <v>120</v>
      </c>
      <c r="D45" s="197" t="s">
        <v>36</v>
      </c>
      <c r="E45" s="190"/>
      <c r="F45" s="191">
        <v>3.23</v>
      </c>
      <c r="G45" s="192">
        <f t="shared" si="1"/>
        <v>0</v>
      </c>
      <c r="H45" s="193">
        <f>ROUND(F45*报价汇总表5!$C$8,2)</f>
        <v>0</v>
      </c>
      <c r="I45" s="208"/>
      <c r="J45" s="210"/>
    </row>
    <row r="46" ht="62.1" customHeight="1" spans="1:10">
      <c r="A46" s="187" t="s">
        <v>123</v>
      </c>
      <c r="B46" s="195" t="s">
        <v>124</v>
      </c>
      <c r="C46" s="188" t="s">
        <v>120</v>
      </c>
      <c r="D46" s="197" t="s">
        <v>36</v>
      </c>
      <c r="E46" s="190"/>
      <c r="F46" s="191">
        <v>62.77</v>
      </c>
      <c r="G46" s="192">
        <f t="shared" si="1"/>
        <v>0</v>
      </c>
      <c r="H46" s="193">
        <f>ROUND(F46*报价汇总表5!$C$8,2)</f>
        <v>0</v>
      </c>
      <c r="I46" s="208"/>
      <c r="J46" s="210"/>
    </row>
    <row r="47" ht="60" customHeight="1" spans="1:10">
      <c r="A47" s="179" t="s">
        <v>125</v>
      </c>
      <c r="B47" s="181" t="s">
        <v>126</v>
      </c>
      <c r="C47" s="188" t="s">
        <v>120</v>
      </c>
      <c r="D47" s="189" t="s">
        <v>36</v>
      </c>
      <c r="E47" s="190"/>
      <c r="F47" s="191">
        <v>3.05</v>
      </c>
      <c r="G47" s="192">
        <f t="shared" si="1"/>
        <v>0</v>
      </c>
      <c r="H47" s="193">
        <f>ROUND(F47*报价汇总表5!$C$8,2)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ROUND(F49*报价汇总表5!$C$8,2)</f>
        <v>0</v>
      </c>
      <c r="I49" s="208"/>
      <c r="J49" s="210" t="s">
        <v>132</v>
      </c>
    </row>
    <row r="50" ht="78" customHeight="1" spans="1:10">
      <c r="A50" s="187" t="s">
        <v>133</v>
      </c>
      <c r="B50" s="188" t="s">
        <v>134</v>
      </c>
      <c r="C50" s="188" t="s">
        <v>131</v>
      </c>
      <c r="D50" s="189" t="s">
        <v>36</v>
      </c>
      <c r="E50" s="190"/>
      <c r="F50" s="191">
        <v>0.97</v>
      </c>
      <c r="G50" s="192">
        <f t="shared" si="1"/>
        <v>0</v>
      </c>
      <c r="H50" s="193">
        <f>ROUND(F50*报价汇总表5!$C$8,2)</f>
        <v>0</v>
      </c>
      <c r="I50" s="208"/>
      <c r="J50" s="210" t="s">
        <v>132</v>
      </c>
    </row>
    <row r="51" ht="78" customHeight="1" spans="1:10">
      <c r="A51" s="187" t="s">
        <v>135</v>
      </c>
      <c r="B51" s="188" t="s">
        <v>136</v>
      </c>
      <c r="C51" s="188" t="s">
        <v>131</v>
      </c>
      <c r="D51" s="189" t="s">
        <v>36</v>
      </c>
      <c r="E51" s="190"/>
      <c r="F51" s="191">
        <v>23.16</v>
      </c>
      <c r="G51" s="192">
        <f t="shared" si="1"/>
        <v>0</v>
      </c>
      <c r="H51" s="193">
        <f>ROUND(F51*报价汇总表5!$C$8,2)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ROUND(F53*报价汇总表5!$C$8,2)</f>
        <v>0</v>
      </c>
      <c r="I53" s="208"/>
      <c r="J53" s="210"/>
    </row>
    <row r="54" ht="41.1" customHeight="1" spans="1:10">
      <c r="A54" s="187" t="s">
        <v>142</v>
      </c>
      <c r="B54" s="188" t="s">
        <v>143</v>
      </c>
      <c r="C54" s="188" t="s">
        <v>141</v>
      </c>
      <c r="D54" s="194" t="s">
        <v>144</v>
      </c>
      <c r="E54" s="190"/>
      <c r="F54" s="191">
        <v>19000</v>
      </c>
      <c r="G54" s="192">
        <f t="shared" si="1"/>
        <v>0</v>
      </c>
      <c r="H54" s="193">
        <f>ROUND(F54*报价汇总表5!$C$8,2)</f>
        <v>0</v>
      </c>
      <c r="I54" s="208"/>
      <c r="J54" s="210"/>
    </row>
    <row r="55" ht="26.1" customHeight="1" spans="1:10">
      <c r="A55" s="187" t="s">
        <v>145</v>
      </c>
      <c r="B55" s="199" t="s">
        <v>146</v>
      </c>
      <c r="C55" s="188"/>
      <c r="D55" s="194"/>
      <c r="E55" s="190"/>
      <c r="F55" s="191"/>
      <c r="G55" s="192">
        <f t="shared" si="1"/>
        <v>0</v>
      </c>
      <c r="H55" s="193"/>
      <c r="I55" s="208">
        <f t="shared" ref="I55:I63" si="2">ROUND(E55*H55,0)</f>
        <v>0</v>
      </c>
      <c r="J55" s="205"/>
    </row>
    <row r="56" ht="26.1" hidden="1" customHeight="1" spans="1:10">
      <c r="A56" s="187"/>
      <c r="B56" s="199" t="s">
        <v>147</v>
      </c>
      <c r="C56" s="188"/>
      <c r="D56" s="194"/>
      <c r="E56" s="190"/>
      <c r="F56" s="191"/>
      <c r="G56" s="192">
        <f t="shared" si="1"/>
        <v>0</v>
      </c>
      <c r="H56" s="193"/>
      <c r="I56" s="208">
        <f t="shared" si="2"/>
        <v>0</v>
      </c>
      <c r="J56" s="205"/>
    </row>
    <row r="57" ht="26.1" hidden="1" customHeight="1" spans="1:10">
      <c r="A57" s="179"/>
      <c r="B57" s="180" t="s">
        <v>148</v>
      </c>
      <c r="C57" s="188"/>
      <c r="D57" s="194"/>
      <c r="E57" s="190"/>
      <c r="F57" s="191"/>
      <c r="G57" s="192">
        <f t="shared" si="1"/>
        <v>0</v>
      </c>
      <c r="H57" s="193"/>
      <c r="I57" s="208">
        <f t="shared" si="2"/>
        <v>0</v>
      </c>
      <c r="J57" s="205"/>
    </row>
    <row r="58" ht="26.1" hidden="1" customHeight="1" spans="1:10">
      <c r="A58" s="179"/>
      <c r="B58" s="200" t="s">
        <v>149</v>
      </c>
      <c r="C58" s="188"/>
      <c r="D58" s="197"/>
      <c r="E58" s="190"/>
      <c r="F58" s="191"/>
      <c r="G58" s="192">
        <f t="shared" si="1"/>
        <v>0</v>
      </c>
      <c r="H58" s="193"/>
      <c r="I58" s="208">
        <f t="shared" si="2"/>
        <v>0</v>
      </c>
      <c r="J58" s="205"/>
    </row>
    <row r="59" ht="26.1" hidden="1" customHeight="1" spans="1:10">
      <c r="A59" s="187"/>
      <c r="B59" s="199" t="s">
        <v>150</v>
      </c>
      <c r="C59" s="188"/>
      <c r="D59" s="189"/>
      <c r="E59" s="190"/>
      <c r="F59" s="191"/>
      <c r="G59" s="192">
        <f t="shared" si="1"/>
        <v>0</v>
      </c>
      <c r="H59" s="193"/>
      <c r="I59" s="208">
        <f t="shared" si="2"/>
        <v>0</v>
      </c>
      <c r="J59" s="205"/>
    </row>
    <row r="60" ht="26.1" hidden="1" customHeight="1" spans="1:10">
      <c r="A60" s="187"/>
      <c r="B60" s="199" t="s">
        <v>151</v>
      </c>
      <c r="C60" s="188"/>
      <c r="D60" s="189"/>
      <c r="E60" s="190"/>
      <c r="F60" s="191"/>
      <c r="G60" s="192">
        <f t="shared" si="1"/>
        <v>0</v>
      </c>
      <c r="H60" s="193"/>
      <c r="I60" s="208">
        <f t="shared" si="2"/>
        <v>0</v>
      </c>
      <c r="J60" s="205"/>
    </row>
    <row r="61" ht="26.1" hidden="1" customHeight="1" spans="1:10">
      <c r="A61" s="187"/>
      <c r="B61" s="199" t="s">
        <v>152</v>
      </c>
      <c r="C61" s="188"/>
      <c r="D61" s="189"/>
      <c r="E61" s="190"/>
      <c r="F61" s="191"/>
      <c r="G61" s="192">
        <f t="shared" si="1"/>
        <v>0</v>
      </c>
      <c r="H61" s="193"/>
      <c r="I61" s="208">
        <f t="shared" si="2"/>
        <v>0</v>
      </c>
      <c r="J61" s="205"/>
    </row>
    <row r="62" ht="48" customHeight="1" spans="1:10">
      <c r="A62" s="187" t="s">
        <v>153</v>
      </c>
      <c r="B62" s="199" t="s">
        <v>154</v>
      </c>
      <c r="C62" s="188" t="s">
        <v>155</v>
      </c>
      <c r="D62" s="189" t="s">
        <v>36</v>
      </c>
      <c r="E62" s="190"/>
      <c r="F62" s="191"/>
      <c r="G62" s="192">
        <f t="shared" si="1"/>
        <v>0</v>
      </c>
      <c r="H62" s="193"/>
      <c r="I62" s="208">
        <f t="shared" si="2"/>
        <v>0</v>
      </c>
      <c r="J62" s="205"/>
    </row>
    <row r="63" ht="48" customHeight="1" spans="1:10">
      <c r="A63" s="187" t="s">
        <v>156</v>
      </c>
      <c r="B63" s="199" t="s">
        <v>157</v>
      </c>
      <c r="C63" s="188" t="s">
        <v>155</v>
      </c>
      <c r="D63" s="189" t="s">
        <v>36</v>
      </c>
      <c r="E63" s="190"/>
      <c r="F63" s="191"/>
      <c r="G63" s="192">
        <f t="shared" si="1"/>
        <v>0</v>
      </c>
      <c r="H63" s="193"/>
      <c r="I63" s="208">
        <f t="shared" si="2"/>
        <v>0</v>
      </c>
      <c r="J63" s="205"/>
    </row>
    <row r="64" ht="48" customHeight="1" spans="1:10">
      <c r="A64" s="187" t="s">
        <v>158</v>
      </c>
      <c r="B64" s="199" t="s">
        <v>159</v>
      </c>
      <c r="C64" s="188" t="s">
        <v>155</v>
      </c>
      <c r="D64" s="189" t="s">
        <v>36</v>
      </c>
      <c r="E64" s="190">
        <v>0</v>
      </c>
      <c r="F64" s="191">
        <v>0</v>
      </c>
      <c r="G64" s="192">
        <f t="shared" si="1"/>
        <v>0</v>
      </c>
      <c r="H64" s="193">
        <f>ROUND(F64*报价汇总表5!$C$8,2)</f>
        <v>0</v>
      </c>
      <c r="I64" s="208"/>
      <c r="J64" s="205"/>
    </row>
    <row r="65" ht="48" customHeight="1" spans="1:10">
      <c r="A65" s="187" t="s">
        <v>160</v>
      </c>
      <c r="B65" s="199" t="s">
        <v>161</v>
      </c>
      <c r="C65" s="188" t="s">
        <v>155</v>
      </c>
      <c r="D65" s="189" t="s">
        <v>36</v>
      </c>
      <c r="E65" s="190"/>
      <c r="F65" s="191">
        <v>0</v>
      </c>
      <c r="G65" s="192">
        <f t="shared" si="1"/>
        <v>0</v>
      </c>
      <c r="H65" s="193">
        <f>ROUND(F65*报价汇总表5!$C$8,2)</f>
        <v>0</v>
      </c>
      <c r="I65" s="208"/>
      <c r="J65" s="205"/>
    </row>
    <row r="66" ht="48" customHeight="1" spans="1:10">
      <c r="A66" s="187" t="s">
        <v>162</v>
      </c>
      <c r="B66" s="199" t="s">
        <v>163</v>
      </c>
      <c r="C66" s="188" t="s">
        <v>155</v>
      </c>
      <c r="D66" s="189" t="s">
        <v>36</v>
      </c>
      <c r="E66" s="190"/>
      <c r="F66" s="191"/>
      <c r="G66" s="192">
        <f t="shared" si="1"/>
        <v>0</v>
      </c>
      <c r="H66" s="193"/>
      <c r="I66" s="208">
        <f>ROUND(E66*H66,0)</f>
        <v>0</v>
      </c>
      <c r="J66" s="205"/>
    </row>
    <row r="67" ht="48" customHeight="1" spans="1:10">
      <c r="A67" s="187" t="s">
        <v>164</v>
      </c>
      <c r="B67" s="199" t="s">
        <v>165</v>
      </c>
      <c r="C67" s="188" t="s">
        <v>166</v>
      </c>
      <c r="D67" s="189" t="s">
        <v>36</v>
      </c>
      <c r="E67" s="190"/>
      <c r="F67" s="191">
        <v>10</v>
      </c>
      <c r="G67" s="192"/>
      <c r="H67" s="193">
        <f>ROUND(F67*报价汇总表5!$C$8,2)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157482</v>
      </c>
      <c r="F69" s="191">
        <v>2.36</v>
      </c>
      <c r="G69" s="192">
        <f t="shared" ref="G69:G75" si="3">ROUND(E69*F69,0)</f>
        <v>371658</v>
      </c>
      <c r="H69" s="201"/>
      <c r="I69" s="208">
        <f>ROUND(E69*H69,0)</f>
        <v>0</v>
      </c>
      <c r="J69" s="210"/>
    </row>
    <row r="70" ht="81.95" customHeight="1" spans="1:10">
      <c r="A70" s="187" t="s">
        <v>172</v>
      </c>
      <c r="B70" s="211" t="s">
        <v>173</v>
      </c>
      <c r="C70" s="188" t="s">
        <v>171</v>
      </c>
      <c r="D70" s="194" t="s">
        <v>36</v>
      </c>
      <c r="E70" s="190"/>
      <c r="F70" s="191">
        <v>1.89</v>
      </c>
      <c r="G70" s="192">
        <f t="shared" si="3"/>
        <v>0</v>
      </c>
      <c r="H70" s="193">
        <f>ROUND(F70*报价汇总表5!$C$8,2)</f>
        <v>0</v>
      </c>
      <c r="I70" s="208"/>
      <c r="J70" s="210"/>
    </row>
    <row r="71" ht="39" customHeight="1" spans="1:10">
      <c r="A71" s="187" t="s">
        <v>174</v>
      </c>
      <c r="B71" s="188" t="s">
        <v>175</v>
      </c>
      <c r="C71" s="188"/>
      <c r="D71" s="194"/>
      <c r="E71" s="190"/>
      <c r="F71" s="191"/>
      <c r="G71" s="192">
        <f t="shared" si="3"/>
        <v>0</v>
      </c>
      <c r="H71" s="193"/>
      <c r="I71" s="208"/>
      <c r="J71" s="210"/>
    </row>
    <row r="72" ht="65.1" customHeight="1" spans="1:10">
      <c r="A72" s="187" t="s">
        <v>176</v>
      </c>
      <c r="B72" s="211" t="s">
        <v>177</v>
      </c>
      <c r="C72" s="188" t="s">
        <v>178</v>
      </c>
      <c r="D72" s="194" t="s">
        <v>36</v>
      </c>
      <c r="E72" s="190"/>
      <c r="F72" s="191">
        <v>1.13</v>
      </c>
      <c r="G72" s="192">
        <f t="shared" si="3"/>
        <v>0</v>
      </c>
      <c r="H72" s="193">
        <f>ROUND(F72*报价汇总表5!$C$8,2)</f>
        <v>0</v>
      </c>
      <c r="I72" s="208"/>
      <c r="J72" s="210"/>
    </row>
    <row r="73" ht="39" customHeight="1" spans="1:10">
      <c r="A73" s="187" t="s">
        <v>179</v>
      </c>
      <c r="B73" s="188" t="s">
        <v>180</v>
      </c>
      <c r="C73" s="188"/>
      <c r="D73" s="194"/>
      <c r="E73" s="190"/>
      <c r="F73" s="191"/>
      <c r="G73" s="192">
        <f t="shared" si="3"/>
        <v>0</v>
      </c>
      <c r="H73" s="193"/>
      <c r="I73" s="208"/>
      <c r="J73" s="210"/>
    </row>
    <row r="74" ht="66.95" customHeight="1" spans="1:10">
      <c r="A74" s="187" t="s">
        <v>181</v>
      </c>
      <c r="B74" s="211" t="s">
        <v>182</v>
      </c>
      <c r="C74" s="188" t="s">
        <v>183</v>
      </c>
      <c r="D74" s="194" t="s">
        <v>36</v>
      </c>
      <c r="E74" s="190"/>
      <c r="F74" s="191">
        <v>1.42</v>
      </c>
      <c r="G74" s="192">
        <f t="shared" si="3"/>
        <v>0</v>
      </c>
      <c r="H74" s="193">
        <f>ROUND(F74*报价汇总表5!$C$8,2)</f>
        <v>0</v>
      </c>
      <c r="I74" s="208"/>
      <c r="J74" s="210"/>
    </row>
    <row r="75" ht="65.1" customHeight="1" spans="1:10">
      <c r="A75" s="187" t="s">
        <v>184</v>
      </c>
      <c r="B75" s="178" t="s">
        <v>185</v>
      </c>
      <c r="C75" s="212" t="s">
        <v>186</v>
      </c>
      <c r="D75" s="194" t="s">
        <v>36</v>
      </c>
      <c r="E75" s="190">
        <v>157482</v>
      </c>
      <c r="F75" s="213">
        <v>2.08</v>
      </c>
      <c r="G75" s="192">
        <f t="shared" si="3"/>
        <v>327563</v>
      </c>
      <c r="H75" s="201"/>
      <c r="I75" s="208">
        <f>ROUND(E75*H75,0)</f>
        <v>0</v>
      </c>
      <c r="J75" s="210"/>
    </row>
    <row r="76" ht="60" customHeight="1" spans="1:10">
      <c r="A76" s="187" t="s">
        <v>187</v>
      </c>
      <c r="B76" s="188" t="s">
        <v>188</v>
      </c>
      <c r="C76" s="188"/>
      <c r="D76" s="194" t="s">
        <v>33</v>
      </c>
      <c r="E76" s="190"/>
      <c r="F76" s="191">
        <v>0</v>
      </c>
      <c r="G76" s="192">
        <f t="shared" ref="G76:G99" si="4">ROUND(E76*F76,0)</f>
        <v>0</v>
      </c>
      <c r="H76" s="193"/>
      <c r="I76" s="208">
        <f t="shared" ref="I76:I97" si="5">ROUND(E76*H76,0)</f>
        <v>0</v>
      </c>
      <c r="J76" s="210"/>
    </row>
    <row r="77" ht="42" customHeight="1" spans="1:10">
      <c r="A77" s="187" t="s">
        <v>189</v>
      </c>
      <c r="B77" s="188" t="s">
        <v>190</v>
      </c>
      <c r="C77" s="188" t="s">
        <v>191</v>
      </c>
      <c r="D77" s="189" t="s">
        <v>48</v>
      </c>
      <c r="E77" s="190"/>
      <c r="F77" s="191">
        <v>39.62</v>
      </c>
      <c r="G77" s="192">
        <f t="shared" si="4"/>
        <v>0</v>
      </c>
      <c r="H77" s="193">
        <f>ROUND(F77*报价汇总表5!$C$8,2)</f>
        <v>0</v>
      </c>
      <c r="I77" s="208"/>
      <c r="J77" s="210"/>
    </row>
    <row r="78" ht="36.95" customHeight="1" spans="1:10">
      <c r="A78" s="187" t="s">
        <v>192</v>
      </c>
      <c r="B78" s="188" t="s">
        <v>193</v>
      </c>
      <c r="C78" s="188" t="s">
        <v>191</v>
      </c>
      <c r="D78" s="189" t="s">
        <v>48</v>
      </c>
      <c r="E78" s="190"/>
      <c r="F78" s="191">
        <v>40.18</v>
      </c>
      <c r="G78" s="192">
        <f t="shared" si="4"/>
        <v>0</v>
      </c>
      <c r="H78" s="193">
        <f>ROUND(F78*报价汇总表5!$C$8,2)</f>
        <v>0</v>
      </c>
      <c r="I78" s="208"/>
      <c r="J78" s="210"/>
    </row>
    <row r="79" ht="39" customHeight="1" spans="1:10">
      <c r="A79" s="187" t="s">
        <v>194</v>
      </c>
      <c r="B79" s="188" t="s">
        <v>195</v>
      </c>
      <c r="C79" s="188"/>
      <c r="D79" s="189" t="s">
        <v>33</v>
      </c>
      <c r="E79" s="190"/>
      <c r="F79" s="191">
        <v>0</v>
      </c>
      <c r="G79" s="192">
        <f t="shared" si="4"/>
        <v>0</v>
      </c>
      <c r="H79" s="193"/>
      <c r="I79" s="208">
        <f t="shared" si="5"/>
        <v>0</v>
      </c>
      <c r="J79" s="210"/>
    </row>
    <row r="80" ht="36" customHeight="1" spans="1:10">
      <c r="A80" s="187" t="s">
        <v>196</v>
      </c>
      <c r="B80" s="188" t="s">
        <v>197</v>
      </c>
      <c r="C80" s="188"/>
      <c r="D80" s="197"/>
      <c r="E80" s="190"/>
      <c r="F80" s="191">
        <v>0</v>
      </c>
      <c r="G80" s="192">
        <f t="shared" si="4"/>
        <v>0</v>
      </c>
      <c r="H80" s="193"/>
      <c r="I80" s="208">
        <f t="shared" si="5"/>
        <v>0</v>
      </c>
      <c r="J80" s="210"/>
    </row>
    <row r="81" ht="51.95" customHeight="1" spans="1:10">
      <c r="A81" s="187" t="s">
        <v>198</v>
      </c>
      <c r="B81" s="188" t="s">
        <v>199</v>
      </c>
      <c r="C81" s="188" t="s">
        <v>200</v>
      </c>
      <c r="D81" s="197" t="s">
        <v>48</v>
      </c>
      <c r="E81" s="190"/>
      <c r="F81" s="191">
        <v>178.14</v>
      </c>
      <c r="G81" s="192">
        <f t="shared" si="4"/>
        <v>0</v>
      </c>
      <c r="H81" s="193">
        <f>ROUND(F81*报价汇总表5!$C$8,2)</f>
        <v>0</v>
      </c>
      <c r="I81" s="208"/>
      <c r="J81" s="210" t="s">
        <v>201</v>
      </c>
    </row>
    <row r="82" ht="48" customHeight="1" spans="1:10">
      <c r="A82" s="187" t="s">
        <v>202</v>
      </c>
      <c r="B82" s="188" t="s">
        <v>203</v>
      </c>
      <c r="C82" s="188" t="s">
        <v>200</v>
      </c>
      <c r="D82" s="189" t="s">
        <v>48</v>
      </c>
      <c r="E82" s="190"/>
      <c r="F82" s="191">
        <v>0</v>
      </c>
      <c r="G82" s="192">
        <f t="shared" si="4"/>
        <v>0</v>
      </c>
      <c r="H82" s="193"/>
      <c r="I82" s="208">
        <f t="shared" si="5"/>
        <v>0</v>
      </c>
      <c r="J82" s="210"/>
    </row>
    <row r="83" ht="54.95" customHeight="1" spans="1:10">
      <c r="A83" s="187" t="s">
        <v>204</v>
      </c>
      <c r="B83" s="188" t="s">
        <v>205</v>
      </c>
      <c r="C83" s="188" t="s">
        <v>200</v>
      </c>
      <c r="D83" s="189" t="s">
        <v>48</v>
      </c>
      <c r="E83" s="190"/>
      <c r="F83" s="191">
        <v>235.38</v>
      </c>
      <c r="G83" s="192">
        <f t="shared" si="4"/>
        <v>0</v>
      </c>
      <c r="H83" s="193">
        <f>ROUND(F83*报价汇总表5!$C$8,2)</f>
        <v>0</v>
      </c>
      <c r="I83" s="208"/>
      <c r="J83" s="210" t="s">
        <v>206</v>
      </c>
    </row>
    <row r="84" ht="53.1" customHeight="1" spans="1:10">
      <c r="A84" s="187" t="s">
        <v>207</v>
      </c>
      <c r="B84" s="188" t="s">
        <v>208</v>
      </c>
      <c r="C84" s="188" t="s">
        <v>200</v>
      </c>
      <c r="D84" s="189" t="s">
        <v>48</v>
      </c>
      <c r="E84" s="190"/>
      <c r="F84" s="191">
        <v>178.14</v>
      </c>
      <c r="G84" s="192">
        <f t="shared" si="4"/>
        <v>0</v>
      </c>
      <c r="H84" s="193">
        <f>ROUND(F84*报价汇总表5!$C$8,2)</f>
        <v>0</v>
      </c>
      <c r="I84" s="208"/>
      <c r="J84" s="210" t="s">
        <v>209</v>
      </c>
    </row>
    <row r="85" ht="38.1" customHeight="1" spans="1:10">
      <c r="A85" s="187" t="s">
        <v>210</v>
      </c>
      <c r="B85" s="188" t="s">
        <v>211</v>
      </c>
      <c r="C85" s="188"/>
      <c r="D85" s="189" t="s">
        <v>33</v>
      </c>
      <c r="E85" s="190"/>
      <c r="F85" s="191">
        <v>0</v>
      </c>
      <c r="G85" s="192">
        <f t="shared" si="4"/>
        <v>0</v>
      </c>
      <c r="H85" s="193"/>
      <c r="I85" s="208">
        <f t="shared" si="5"/>
        <v>0</v>
      </c>
      <c r="J85" s="210"/>
    </row>
    <row r="86" ht="36" customHeight="1" spans="1:10">
      <c r="A86" s="187" t="s">
        <v>212</v>
      </c>
      <c r="B86" s="188" t="s">
        <v>211</v>
      </c>
      <c r="C86" s="188"/>
      <c r="D86" s="197" t="s">
        <v>33</v>
      </c>
      <c r="E86" s="190"/>
      <c r="F86" s="191">
        <v>0</v>
      </c>
      <c r="G86" s="192">
        <f t="shared" si="4"/>
        <v>0</v>
      </c>
      <c r="H86" s="193"/>
      <c r="I86" s="208">
        <f t="shared" si="5"/>
        <v>0</v>
      </c>
      <c r="J86" s="210"/>
    </row>
    <row r="87" ht="51" customHeight="1" spans="1:10">
      <c r="A87" s="187" t="s">
        <v>213</v>
      </c>
      <c r="B87" s="188" t="s">
        <v>214</v>
      </c>
      <c r="C87" s="188" t="s">
        <v>215</v>
      </c>
      <c r="D87" s="197" t="s">
        <v>48</v>
      </c>
      <c r="E87" s="190"/>
      <c r="F87" s="191">
        <v>270.7</v>
      </c>
      <c r="G87" s="192">
        <f t="shared" si="4"/>
        <v>0</v>
      </c>
      <c r="H87" s="193">
        <f>ROUND(F87*报价汇总表5!$C$8,2)</f>
        <v>0</v>
      </c>
      <c r="I87" s="208"/>
      <c r="J87" s="210" t="s">
        <v>216</v>
      </c>
    </row>
    <row r="88" ht="39" customHeight="1" spans="1:10">
      <c r="A88" s="187" t="s">
        <v>217</v>
      </c>
      <c r="B88" s="195" t="s">
        <v>203</v>
      </c>
      <c r="C88" s="188"/>
      <c r="D88" s="197" t="s">
        <v>48</v>
      </c>
      <c r="E88" s="190"/>
      <c r="F88" s="191"/>
      <c r="G88" s="192">
        <f t="shared" si="4"/>
        <v>0</v>
      </c>
      <c r="H88" s="193"/>
      <c r="I88" s="208">
        <f t="shared" si="5"/>
        <v>0</v>
      </c>
      <c r="J88" s="210"/>
    </row>
    <row r="89" ht="35.1" customHeight="1" spans="1:10">
      <c r="A89" s="187" t="s">
        <v>218</v>
      </c>
      <c r="B89" s="195" t="s">
        <v>219</v>
      </c>
      <c r="C89" s="188"/>
      <c r="D89" s="197" t="s">
        <v>33</v>
      </c>
      <c r="E89" s="190"/>
      <c r="F89" s="191">
        <v>0</v>
      </c>
      <c r="G89" s="192">
        <f t="shared" si="4"/>
        <v>0</v>
      </c>
      <c r="H89" s="193"/>
      <c r="I89" s="208">
        <f t="shared" si="5"/>
        <v>0</v>
      </c>
      <c r="J89" s="210"/>
    </row>
    <row r="90" ht="51.95" customHeight="1" spans="1:10">
      <c r="A90" s="187" t="s">
        <v>220</v>
      </c>
      <c r="B90" s="195" t="s">
        <v>221</v>
      </c>
      <c r="C90" s="188" t="s">
        <v>222</v>
      </c>
      <c r="D90" s="197" t="s">
        <v>48</v>
      </c>
      <c r="E90" s="190"/>
      <c r="F90" s="191">
        <v>538.44</v>
      </c>
      <c r="G90" s="192">
        <f t="shared" si="4"/>
        <v>0</v>
      </c>
      <c r="H90" s="193">
        <f>ROUND(F90*报价汇总表5!$C$8,2)</f>
        <v>0</v>
      </c>
      <c r="I90" s="208"/>
      <c r="J90" s="210"/>
    </row>
    <row r="91" ht="36.95" customHeight="1" spans="1:10">
      <c r="A91" s="187" t="s">
        <v>223</v>
      </c>
      <c r="B91" s="195" t="s">
        <v>224</v>
      </c>
      <c r="C91" s="188"/>
      <c r="D91" s="197" t="s">
        <v>33</v>
      </c>
      <c r="E91" s="190"/>
      <c r="F91" s="191">
        <v>0</v>
      </c>
      <c r="G91" s="192">
        <f t="shared" si="4"/>
        <v>0</v>
      </c>
      <c r="H91" s="193"/>
      <c r="I91" s="208">
        <f t="shared" si="5"/>
        <v>0</v>
      </c>
      <c r="J91" s="210"/>
    </row>
    <row r="92" ht="51" customHeight="1" spans="1:10">
      <c r="A92" s="187" t="s">
        <v>225</v>
      </c>
      <c r="B92" s="188" t="s">
        <v>226</v>
      </c>
      <c r="C92" s="188" t="s">
        <v>227</v>
      </c>
      <c r="D92" s="189" t="s">
        <v>48</v>
      </c>
      <c r="E92" s="190"/>
      <c r="F92" s="191">
        <v>67.01</v>
      </c>
      <c r="G92" s="192">
        <f t="shared" si="4"/>
        <v>0</v>
      </c>
      <c r="H92" s="193">
        <f>ROUND(F92*报价汇总表5!$C$8,2)</f>
        <v>0</v>
      </c>
      <c r="I92" s="208"/>
      <c r="J92" s="210" t="s">
        <v>216</v>
      </c>
    </row>
    <row r="93" ht="50.1" customHeight="1" spans="1:10">
      <c r="A93" s="187" t="s">
        <v>228</v>
      </c>
      <c r="B93" s="188" t="s">
        <v>229</v>
      </c>
      <c r="C93" s="188" t="s">
        <v>230</v>
      </c>
      <c r="D93" s="189" t="s">
        <v>48</v>
      </c>
      <c r="E93" s="190"/>
      <c r="F93" s="191">
        <v>234.49</v>
      </c>
      <c r="G93" s="192">
        <f t="shared" si="4"/>
        <v>0</v>
      </c>
      <c r="H93" s="193">
        <f>ROUND(F93*报价汇总表5!$C$8,2)</f>
        <v>0</v>
      </c>
      <c r="I93" s="208"/>
      <c r="J93" s="210" t="s">
        <v>216</v>
      </c>
    </row>
    <row r="94" ht="51" customHeight="1" spans="1:10">
      <c r="A94" s="187" t="s">
        <v>231</v>
      </c>
      <c r="B94" s="188" t="s">
        <v>232</v>
      </c>
      <c r="C94" s="188" t="s">
        <v>230</v>
      </c>
      <c r="D94" s="189" t="s">
        <v>48</v>
      </c>
      <c r="E94" s="190"/>
      <c r="F94" s="191">
        <v>802.66</v>
      </c>
      <c r="G94" s="192">
        <f t="shared" si="4"/>
        <v>0</v>
      </c>
      <c r="H94" s="193">
        <f>ROUND(F94*报价汇总表5!$C$8,2)</f>
        <v>0</v>
      </c>
      <c r="I94" s="208"/>
      <c r="J94" s="210"/>
    </row>
    <row r="95" ht="39" customHeight="1" spans="1:10">
      <c r="A95" s="187" t="s">
        <v>233</v>
      </c>
      <c r="B95" s="188" t="s">
        <v>234</v>
      </c>
      <c r="C95" s="188"/>
      <c r="D95" s="194" t="s">
        <v>33</v>
      </c>
      <c r="E95" s="190"/>
      <c r="F95" s="191">
        <v>0</v>
      </c>
      <c r="G95" s="192">
        <f t="shared" si="4"/>
        <v>0</v>
      </c>
      <c r="H95" s="193"/>
      <c r="I95" s="208">
        <f t="shared" si="5"/>
        <v>0</v>
      </c>
      <c r="J95" s="210"/>
    </row>
    <row r="96" ht="33.95" customHeight="1" spans="1:10">
      <c r="A96" s="187" t="s">
        <v>235</v>
      </c>
      <c r="B96" s="188" t="s">
        <v>236</v>
      </c>
      <c r="C96" s="188"/>
      <c r="D96" s="197" t="s">
        <v>33</v>
      </c>
      <c r="E96" s="190"/>
      <c r="F96" s="191">
        <v>0</v>
      </c>
      <c r="G96" s="192">
        <f t="shared" si="4"/>
        <v>0</v>
      </c>
      <c r="H96" s="193"/>
      <c r="I96" s="208">
        <f t="shared" si="5"/>
        <v>0</v>
      </c>
      <c r="J96" s="210"/>
    </row>
    <row r="97" ht="35.1" customHeight="1" spans="1:10">
      <c r="A97" s="187" t="s">
        <v>237</v>
      </c>
      <c r="B97" s="188" t="s">
        <v>238</v>
      </c>
      <c r="C97" s="188"/>
      <c r="D97" s="197" t="s">
        <v>33</v>
      </c>
      <c r="E97" s="190"/>
      <c r="F97" s="191">
        <v>0</v>
      </c>
      <c r="G97" s="192">
        <f t="shared" si="4"/>
        <v>0</v>
      </c>
      <c r="H97" s="193"/>
      <c r="I97" s="208">
        <f t="shared" si="5"/>
        <v>0</v>
      </c>
      <c r="J97" s="210"/>
    </row>
    <row r="98" ht="69" customHeight="1" spans="1:10">
      <c r="A98" s="187" t="s">
        <v>239</v>
      </c>
      <c r="B98" s="188" t="s">
        <v>240</v>
      </c>
      <c r="C98" s="188" t="s">
        <v>241</v>
      </c>
      <c r="D98" s="197" t="s">
        <v>242</v>
      </c>
      <c r="E98" s="190"/>
      <c r="F98" s="191">
        <v>13.88</v>
      </c>
      <c r="G98" s="192">
        <f t="shared" si="4"/>
        <v>0</v>
      </c>
      <c r="H98" s="193">
        <f>ROUND(F98*报价汇总表5!$C$8,2)</f>
        <v>0</v>
      </c>
      <c r="I98" s="208"/>
      <c r="J98" s="210"/>
    </row>
    <row r="99" ht="68.1" customHeight="1" spans="1:10">
      <c r="A99" s="187" t="s">
        <v>243</v>
      </c>
      <c r="B99" s="188" t="s">
        <v>244</v>
      </c>
      <c r="C99" s="188" t="s">
        <v>241</v>
      </c>
      <c r="D99" s="197" t="s">
        <v>242</v>
      </c>
      <c r="E99" s="190"/>
      <c r="F99" s="191">
        <v>39.5</v>
      </c>
      <c r="G99" s="192">
        <f t="shared" si="4"/>
        <v>0</v>
      </c>
      <c r="H99" s="193">
        <f>ROUND(F99*报价汇总表5!$C$8,2)</f>
        <v>0</v>
      </c>
      <c r="I99" s="208"/>
      <c r="J99" s="210"/>
    </row>
    <row r="100" ht="59.1" customHeight="1" spans="1:10">
      <c r="A100" s="187" t="s">
        <v>245</v>
      </c>
      <c r="B100" s="188" t="s">
        <v>246</v>
      </c>
      <c r="C100" s="188" t="s">
        <v>241</v>
      </c>
      <c r="D100" s="197" t="s">
        <v>242</v>
      </c>
      <c r="E100" s="190"/>
      <c r="F100" s="191">
        <v>41.08</v>
      </c>
      <c r="G100" s="192">
        <f t="shared" ref="G100:G137" si="6">ROUND(E100*F100,0)</f>
        <v>0</v>
      </c>
      <c r="H100" s="193">
        <f>ROUND(F100*报价汇总表5!$C$8,2)</f>
        <v>0</v>
      </c>
      <c r="I100" s="208"/>
      <c r="J100" s="210"/>
    </row>
    <row r="101" ht="63.95" customHeight="1" spans="1:10">
      <c r="A101" s="187" t="s">
        <v>247</v>
      </c>
      <c r="B101" s="188" t="s">
        <v>248</v>
      </c>
      <c r="C101" s="188" t="s">
        <v>241</v>
      </c>
      <c r="D101" s="197" t="s">
        <v>242</v>
      </c>
      <c r="E101" s="190"/>
      <c r="F101" s="191">
        <v>57.53</v>
      </c>
      <c r="G101" s="192">
        <f t="shared" si="6"/>
        <v>0</v>
      </c>
      <c r="H101" s="193">
        <f>ROUND(F101*报价汇总表5!$C$8,2)</f>
        <v>0</v>
      </c>
      <c r="I101" s="208"/>
      <c r="J101" s="210"/>
    </row>
    <row r="102" ht="68.1" customHeight="1" spans="1:10">
      <c r="A102" s="187" t="s">
        <v>249</v>
      </c>
      <c r="B102" s="188" t="s">
        <v>250</v>
      </c>
      <c r="C102" s="188" t="s">
        <v>241</v>
      </c>
      <c r="D102" s="189" t="s">
        <v>242</v>
      </c>
      <c r="E102" s="190"/>
      <c r="F102" s="191">
        <v>103.98</v>
      </c>
      <c r="G102" s="192">
        <f t="shared" si="6"/>
        <v>0</v>
      </c>
      <c r="H102" s="193">
        <f>ROUND(F102*报价汇总表5!$C$8,2)</f>
        <v>0</v>
      </c>
      <c r="I102" s="208"/>
      <c r="J102" s="210"/>
    </row>
    <row r="103" ht="63.95" customHeight="1" spans="1:10">
      <c r="A103" s="187" t="s">
        <v>251</v>
      </c>
      <c r="B103" s="188" t="s">
        <v>252</v>
      </c>
      <c r="C103" s="188" t="s">
        <v>241</v>
      </c>
      <c r="D103" s="189" t="s">
        <v>242</v>
      </c>
      <c r="E103" s="190"/>
      <c r="F103" s="191">
        <v>150.21</v>
      </c>
      <c r="G103" s="192">
        <f t="shared" si="6"/>
        <v>0</v>
      </c>
      <c r="H103" s="193">
        <f>ROUND(F103*报价汇总表5!$C$8,2)</f>
        <v>0</v>
      </c>
      <c r="I103" s="208"/>
      <c r="J103" s="210"/>
    </row>
    <row r="104" ht="33.95" customHeight="1" spans="1:10">
      <c r="A104" s="187" t="s">
        <v>253</v>
      </c>
      <c r="B104" s="188" t="s">
        <v>254</v>
      </c>
      <c r="C104" s="188"/>
      <c r="D104" s="197"/>
      <c r="E104" s="190"/>
      <c r="F104" s="191">
        <v>0</v>
      </c>
      <c r="G104" s="192">
        <f t="shared" si="6"/>
        <v>0</v>
      </c>
      <c r="H104" s="193"/>
      <c r="I104" s="208">
        <f>ROUND(E104*H104,0)</f>
        <v>0</v>
      </c>
      <c r="J104" s="210"/>
    </row>
    <row r="105" ht="75" customHeight="1" spans="1:10">
      <c r="A105" s="187" t="s">
        <v>255</v>
      </c>
      <c r="B105" s="188" t="s">
        <v>256</v>
      </c>
      <c r="C105" s="188" t="s">
        <v>241</v>
      </c>
      <c r="D105" s="197" t="s">
        <v>242</v>
      </c>
      <c r="E105" s="190"/>
      <c r="F105" s="191">
        <v>1170</v>
      </c>
      <c r="G105" s="192">
        <f t="shared" si="6"/>
        <v>0</v>
      </c>
      <c r="H105" s="193">
        <f>ROUND(F105*报价汇总表5!$C$8,2)</f>
        <v>0</v>
      </c>
      <c r="I105" s="208"/>
      <c r="J105" s="210"/>
    </row>
    <row r="106" ht="104.1" customHeight="1" spans="1:10">
      <c r="A106" s="187" t="s">
        <v>257</v>
      </c>
      <c r="B106" s="188" t="s">
        <v>258</v>
      </c>
      <c r="C106" s="188" t="s">
        <v>259</v>
      </c>
      <c r="D106" s="197" t="s">
        <v>242</v>
      </c>
      <c r="E106" s="190"/>
      <c r="F106" s="191">
        <v>864.1</v>
      </c>
      <c r="G106" s="192">
        <f t="shared" si="6"/>
        <v>0</v>
      </c>
      <c r="H106" s="193">
        <f>ROUND(F106*报价汇总表5!$C$8,2)</f>
        <v>0</v>
      </c>
      <c r="I106" s="208"/>
      <c r="J106" s="210"/>
    </row>
    <row r="107" ht="30" customHeight="1" spans="1:10">
      <c r="A107" s="187" t="s">
        <v>260</v>
      </c>
      <c r="B107" s="188" t="s">
        <v>261</v>
      </c>
      <c r="C107" s="188"/>
      <c r="D107" s="197" t="s">
        <v>33</v>
      </c>
      <c r="E107" s="190"/>
      <c r="F107" s="191">
        <v>0</v>
      </c>
      <c r="G107" s="192">
        <f t="shared" si="6"/>
        <v>0</v>
      </c>
      <c r="H107" s="193"/>
      <c r="I107" s="208">
        <f>ROUND(E107*H107,0)</f>
        <v>0</v>
      </c>
      <c r="J107" s="210"/>
    </row>
    <row r="108" ht="56.1" customHeight="1" spans="1:10">
      <c r="A108" s="187" t="s">
        <v>262</v>
      </c>
      <c r="B108" s="188" t="s">
        <v>263</v>
      </c>
      <c r="C108" s="188" t="s">
        <v>264</v>
      </c>
      <c r="D108" s="197" t="s">
        <v>36</v>
      </c>
      <c r="E108" s="190"/>
      <c r="F108" s="191">
        <v>18.59</v>
      </c>
      <c r="G108" s="192">
        <f t="shared" si="6"/>
        <v>0</v>
      </c>
      <c r="H108" s="193">
        <f>ROUND(F108*报价汇总表5!$C$8,2)</f>
        <v>0</v>
      </c>
      <c r="I108" s="208"/>
      <c r="J108" s="210"/>
    </row>
    <row r="109" ht="48" customHeight="1" spans="1:10">
      <c r="A109" s="187" t="s">
        <v>265</v>
      </c>
      <c r="B109" s="188" t="s">
        <v>266</v>
      </c>
      <c r="C109" s="188" t="s">
        <v>267</v>
      </c>
      <c r="D109" s="189" t="s">
        <v>36</v>
      </c>
      <c r="E109" s="190"/>
      <c r="F109" s="191">
        <v>9.61</v>
      </c>
      <c r="G109" s="192">
        <f t="shared" si="6"/>
        <v>0</v>
      </c>
      <c r="H109" s="193">
        <f>ROUND(F109*报价汇总表5!$C$8,2)</f>
        <v>0</v>
      </c>
      <c r="I109" s="208"/>
      <c r="J109" s="210"/>
    </row>
    <row r="110" ht="33.95" customHeight="1" spans="1:10">
      <c r="A110" s="187" t="s">
        <v>268</v>
      </c>
      <c r="B110" s="188" t="s">
        <v>269</v>
      </c>
      <c r="C110" s="188"/>
      <c r="D110" s="189" t="s">
        <v>33</v>
      </c>
      <c r="E110" s="190"/>
      <c r="F110" s="191">
        <v>0</v>
      </c>
      <c r="G110" s="192">
        <f t="shared" si="6"/>
        <v>0</v>
      </c>
      <c r="H110" s="193"/>
      <c r="I110" s="208">
        <f>ROUND(E110*H110,0)</f>
        <v>0</v>
      </c>
      <c r="J110" s="210"/>
    </row>
    <row r="111" ht="36.95" customHeight="1" spans="1:10">
      <c r="A111" s="187" t="s">
        <v>270</v>
      </c>
      <c r="B111" s="181" t="s">
        <v>271</v>
      </c>
      <c r="C111" s="188"/>
      <c r="D111" s="189"/>
      <c r="E111" s="190"/>
      <c r="F111" s="191">
        <v>0</v>
      </c>
      <c r="G111" s="192">
        <f t="shared" si="6"/>
        <v>0</v>
      </c>
      <c r="H111" s="193"/>
      <c r="I111" s="208">
        <f>ROUND(E111*H111,0)</f>
        <v>0</v>
      </c>
      <c r="J111" s="210"/>
    </row>
    <row r="112" ht="48" customHeight="1" spans="1:10">
      <c r="A112" s="187" t="s">
        <v>272</v>
      </c>
      <c r="B112" s="188" t="s">
        <v>273</v>
      </c>
      <c r="C112" s="188" t="s">
        <v>274</v>
      </c>
      <c r="D112" s="197" t="s">
        <v>242</v>
      </c>
      <c r="E112" s="190"/>
      <c r="F112" s="191">
        <v>9.99</v>
      </c>
      <c r="G112" s="192">
        <f t="shared" si="6"/>
        <v>0</v>
      </c>
      <c r="H112" s="193">
        <f>ROUND(F112*报价汇总表5!$C$8,2)</f>
        <v>0</v>
      </c>
      <c r="I112" s="208"/>
      <c r="J112" s="210" t="s">
        <v>206</v>
      </c>
    </row>
    <row r="113" ht="45" customHeight="1" spans="1:10">
      <c r="A113" s="187" t="s">
        <v>272</v>
      </c>
      <c r="B113" s="188" t="s">
        <v>203</v>
      </c>
      <c r="C113" s="188"/>
      <c r="D113" s="197" t="s">
        <v>242</v>
      </c>
      <c r="E113" s="190"/>
      <c r="F113" s="191">
        <v>0</v>
      </c>
      <c r="G113" s="192">
        <f t="shared" si="6"/>
        <v>0</v>
      </c>
      <c r="H113" s="193"/>
      <c r="I113" s="208">
        <f>ROUND(E113*H113,0)</f>
        <v>0</v>
      </c>
      <c r="J113" s="210"/>
    </row>
    <row r="114" ht="54" customHeight="1" spans="1:10">
      <c r="A114" s="187" t="s">
        <v>275</v>
      </c>
      <c r="B114" s="188" t="s">
        <v>276</v>
      </c>
      <c r="C114" s="188" t="s">
        <v>277</v>
      </c>
      <c r="D114" s="197" t="s">
        <v>48</v>
      </c>
      <c r="E114" s="190"/>
      <c r="F114" s="191">
        <v>175.84</v>
      </c>
      <c r="G114" s="192">
        <f t="shared" si="6"/>
        <v>0</v>
      </c>
      <c r="H114" s="193">
        <f>ROUND(F114*报价汇总表5!$C$8,2)</f>
        <v>0</v>
      </c>
      <c r="I114" s="208"/>
      <c r="J114" s="210"/>
    </row>
    <row r="115" ht="54" customHeight="1" spans="1:10">
      <c r="A115" s="187" t="s">
        <v>278</v>
      </c>
      <c r="B115" s="188" t="s">
        <v>279</v>
      </c>
      <c r="C115" s="188" t="s">
        <v>280</v>
      </c>
      <c r="D115" s="197" t="s">
        <v>36</v>
      </c>
      <c r="E115" s="190"/>
      <c r="F115" s="191">
        <v>9.61</v>
      </c>
      <c r="G115" s="192">
        <f t="shared" si="6"/>
        <v>0</v>
      </c>
      <c r="H115" s="193">
        <f>ROUND(F115*报价汇总表5!$C$8,2)</f>
        <v>0</v>
      </c>
      <c r="I115" s="208"/>
      <c r="J115" s="210"/>
    </row>
    <row r="116" ht="33" customHeight="1" spans="1:10">
      <c r="A116" s="187" t="s">
        <v>281</v>
      </c>
      <c r="B116" s="188" t="s">
        <v>282</v>
      </c>
      <c r="C116" s="188"/>
      <c r="D116" s="197" t="s">
        <v>33</v>
      </c>
      <c r="E116" s="190"/>
      <c r="F116" s="191">
        <v>0</v>
      </c>
      <c r="G116" s="192">
        <f t="shared" si="6"/>
        <v>0</v>
      </c>
      <c r="H116" s="193"/>
      <c r="I116" s="208">
        <f>ROUND(E116*H116,0)</f>
        <v>0</v>
      </c>
      <c r="J116" s="210"/>
    </row>
    <row r="117" ht="38.1" customHeight="1" spans="1:10">
      <c r="A117" s="187" t="s">
        <v>283</v>
      </c>
      <c r="B117" s="188" t="s">
        <v>284</v>
      </c>
      <c r="C117" s="188" t="s">
        <v>285</v>
      </c>
      <c r="D117" s="197" t="s">
        <v>242</v>
      </c>
      <c r="E117" s="190"/>
      <c r="F117" s="191">
        <v>4.59</v>
      </c>
      <c r="G117" s="192">
        <f t="shared" si="6"/>
        <v>0</v>
      </c>
      <c r="H117" s="193">
        <f>ROUND(F117*报价汇总表5!$C$8,2)</f>
        <v>0</v>
      </c>
      <c r="I117" s="208"/>
      <c r="J117" s="210" t="s">
        <v>286</v>
      </c>
    </row>
    <row r="118" ht="36" customHeight="1" spans="1:10">
      <c r="A118" s="187" t="s">
        <v>287</v>
      </c>
      <c r="B118" s="195" t="s">
        <v>288</v>
      </c>
      <c r="C118" s="188"/>
      <c r="D118" s="197"/>
      <c r="E118" s="190"/>
      <c r="F118" s="191">
        <v>0</v>
      </c>
      <c r="G118" s="192">
        <f t="shared" si="6"/>
        <v>0</v>
      </c>
      <c r="H118" s="193"/>
      <c r="I118" s="208">
        <f>ROUND(E118*H118,0)</f>
        <v>0</v>
      </c>
      <c r="J118" s="210"/>
    </row>
    <row r="119" ht="48.95" customHeight="1" spans="1:10">
      <c r="A119" s="187" t="s">
        <v>289</v>
      </c>
      <c r="B119" s="195" t="s">
        <v>290</v>
      </c>
      <c r="C119" s="188" t="s">
        <v>291</v>
      </c>
      <c r="D119" s="197" t="s">
        <v>242</v>
      </c>
      <c r="E119" s="190"/>
      <c r="F119" s="191">
        <v>0.55</v>
      </c>
      <c r="G119" s="192">
        <f t="shared" si="6"/>
        <v>0</v>
      </c>
      <c r="H119" s="193">
        <f>ROUND(F119*报价汇总表5!$C$8,2)</f>
        <v>0</v>
      </c>
      <c r="I119" s="208"/>
      <c r="J119" s="210" t="s">
        <v>216</v>
      </c>
    </row>
    <row r="120" ht="42.95" customHeight="1" spans="1:10">
      <c r="A120" s="187" t="s">
        <v>292</v>
      </c>
      <c r="B120" s="195" t="s">
        <v>203</v>
      </c>
      <c r="C120" s="188"/>
      <c r="D120" s="197" t="s">
        <v>242</v>
      </c>
      <c r="E120" s="190"/>
      <c r="F120" s="191"/>
      <c r="G120" s="192">
        <f t="shared" si="6"/>
        <v>0</v>
      </c>
      <c r="H120" s="193"/>
      <c r="I120" s="208">
        <f>ROUND(E120*H120,0)</f>
        <v>0</v>
      </c>
      <c r="J120" s="210"/>
    </row>
    <row r="121" ht="96" customHeight="1" spans="1:10">
      <c r="A121" s="187" t="s">
        <v>293</v>
      </c>
      <c r="B121" s="198" t="s">
        <v>294</v>
      </c>
      <c r="C121" s="188" t="s">
        <v>259</v>
      </c>
      <c r="D121" s="197" t="s">
        <v>242</v>
      </c>
      <c r="E121" s="190"/>
      <c r="F121" s="191">
        <v>690.64</v>
      </c>
      <c r="G121" s="192">
        <f t="shared" si="6"/>
        <v>0</v>
      </c>
      <c r="H121" s="193">
        <f>ROUND(F121*报价汇总表5!$C$8,2)</f>
        <v>0</v>
      </c>
      <c r="I121" s="208"/>
      <c r="J121" s="210"/>
    </row>
    <row r="122" ht="26.1" customHeight="1" spans="1:10">
      <c r="A122" s="214" t="s">
        <v>295</v>
      </c>
      <c r="B122" s="178" t="s">
        <v>296</v>
      </c>
      <c r="C122" s="212"/>
      <c r="D122" s="215" t="s">
        <v>33</v>
      </c>
      <c r="E122" s="190"/>
      <c r="F122" s="191"/>
      <c r="G122" s="192">
        <f t="shared" si="6"/>
        <v>0</v>
      </c>
      <c r="H122" s="193"/>
      <c r="I122" s="208">
        <f>ROUND(E122*H122,0)</f>
        <v>0</v>
      </c>
      <c r="J122" s="223">
        <v>0</v>
      </c>
    </row>
    <row r="123" ht="26.1" customHeight="1" spans="1:10">
      <c r="A123" s="216" t="s">
        <v>297</v>
      </c>
      <c r="B123" s="217" t="s">
        <v>298</v>
      </c>
      <c r="C123" s="217"/>
      <c r="D123" s="218" t="s">
        <v>33</v>
      </c>
      <c r="E123" s="248"/>
      <c r="F123" s="249">
        <v>0</v>
      </c>
      <c r="G123" s="192">
        <f t="shared" si="6"/>
        <v>0</v>
      </c>
      <c r="H123" s="193"/>
      <c r="I123" s="208">
        <f>ROUND(E123*H123,0)</f>
        <v>0</v>
      </c>
      <c r="J123" s="224">
        <v>0</v>
      </c>
    </row>
    <row r="124" ht="26.1" customHeight="1" spans="1:10">
      <c r="A124" s="216" t="s">
        <v>299</v>
      </c>
      <c r="B124" s="217" t="s">
        <v>300</v>
      </c>
      <c r="C124" s="217" t="s">
        <v>301</v>
      </c>
      <c r="D124" s="218" t="s">
        <v>36</v>
      </c>
      <c r="E124" s="219">
        <v>11000</v>
      </c>
      <c r="F124" s="220">
        <v>5.84</v>
      </c>
      <c r="G124" s="192">
        <f t="shared" si="6"/>
        <v>64240</v>
      </c>
      <c r="H124" s="201"/>
      <c r="I124" s="208">
        <f>ROUND(E124*H124,0)</f>
        <v>0</v>
      </c>
      <c r="J124" s="224"/>
    </row>
    <row r="125" ht="26.1" customHeight="1" spans="1:10">
      <c r="A125" s="216" t="s">
        <v>302</v>
      </c>
      <c r="B125" s="217" t="s">
        <v>303</v>
      </c>
      <c r="C125" s="217" t="s">
        <v>301</v>
      </c>
      <c r="D125" s="218" t="s">
        <v>36</v>
      </c>
      <c r="E125" s="219"/>
      <c r="F125" s="220">
        <v>10.28</v>
      </c>
      <c r="G125" s="192">
        <f t="shared" si="6"/>
        <v>0</v>
      </c>
      <c r="H125" s="193">
        <f>ROUND(F125*报价汇总表5!$C$8,2)</f>
        <v>0</v>
      </c>
      <c r="I125" s="208"/>
      <c r="J125" s="224"/>
    </row>
    <row r="126" ht="33.95" customHeight="1" spans="1:10">
      <c r="A126" s="216" t="s">
        <v>304</v>
      </c>
      <c r="B126" s="217" t="s">
        <v>305</v>
      </c>
      <c r="C126" s="217" t="s">
        <v>301</v>
      </c>
      <c r="D126" s="218" t="s">
        <v>36</v>
      </c>
      <c r="E126" s="219"/>
      <c r="F126" s="221">
        <v>6</v>
      </c>
      <c r="G126" s="192">
        <f t="shared" si="6"/>
        <v>0</v>
      </c>
      <c r="H126" s="193">
        <f>ROUND(F126*报价汇总表5!$C$8,2)</f>
        <v>0</v>
      </c>
      <c r="I126" s="208"/>
      <c r="J126" s="224"/>
    </row>
    <row r="127" ht="30" customHeight="1" spans="1:10">
      <c r="A127" s="216" t="s">
        <v>306</v>
      </c>
      <c r="B127" s="217" t="s">
        <v>307</v>
      </c>
      <c r="C127" s="217" t="s">
        <v>301</v>
      </c>
      <c r="D127" s="218" t="s">
        <v>36</v>
      </c>
      <c r="E127" s="219"/>
      <c r="F127" s="222">
        <v>24.8</v>
      </c>
      <c r="G127" s="192">
        <f t="shared" si="6"/>
        <v>0</v>
      </c>
      <c r="H127" s="193">
        <f>ROUND(F127*报价汇总表5!$C$8,2)</f>
        <v>0</v>
      </c>
      <c r="I127" s="208"/>
      <c r="J127" s="224"/>
    </row>
    <row r="128" ht="36" customHeight="1" spans="1:10">
      <c r="A128" s="216" t="s">
        <v>308</v>
      </c>
      <c r="B128" s="217" t="s">
        <v>309</v>
      </c>
      <c r="C128" s="217"/>
      <c r="D128" s="218" t="s">
        <v>33</v>
      </c>
      <c r="E128" s="219"/>
      <c r="F128" s="220">
        <v>0</v>
      </c>
      <c r="G128" s="192">
        <f t="shared" si="6"/>
        <v>0</v>
      </c>
      <c r="H128" s="193"/>
      <c r="I128" s="208">
        <f>ROUND(E128*H128,0)</f>
        <v>0</v>
      </c>
      <c r="J128" s="224">
        <v>0</v>
      </c>
    </row>
    <row r="129" ht="69" customHeight="1" spans="1:10">
      <c r="A129" s="216" t="s">
        <v>310</v>
      </c>
      <c r="B129" s="217" t="s">
        <v>311</v>
      </c>
      <c r="C129" s="217" t="s">
        <v>312</v>
      </c>
      <c r="D129" s="218" t="s">
        <v>36</v>
      </c>
      <c r="E129" s="219">
        <v>11000</v>
      </c>
      <c r="F129" s="220">
        <v>9.13</v>
      </c>
      <c r="G129" s="192">
        <f t="shared" si="6"/>
        <v>100430</v>
      </c>
      <c r="H129" s="201"/>
      <c r="I129" s="208">
        <f>ROUND(E129*H129,0)</f>
        <v>0</v>
      </c>
      <c r="J129" s="232" t="s">
        <v>313</v>
      </c>
    </row>
    <row r="130" ht="33.95" customHeight="1" spans="1:10">
      <c r="A130" s="216" t="s">
        <v>314</v>
      </c>
      <c r="B130" s="217" t="s">
        <v>315</v>
      </c>
      <c r="C130" s="217"/>
      <c r="D130" s="218" t="s">
        <v>33</v>
      </c>
      <c r="E130" s="219"/>
      <c r="F130" s="220">
        <v>0</v>
      </c>
      <c r="G130" s="192">
        <f t="shared" si="6"/>
        <v>0</v>
      </c>
      <c r="H130" s="193"/>
      <c r="I130" s="208">
        <f>ROUND(E130*H130,0)</f>
        <v>0</v>
      </c>
      <c r="J130" s="232"/>
    </row>
    <row r="131" ht="54" customHeight="1" spans="1:10">
      <c r="A131" s="216" t="s">
        <v>316</v>
      </c>
      <c r="B131" s="217" t="s">
        <v>317</v>
      </c>
      <c r="C131" s="217" t="s">
        <v>312</v>
      </c>
      <c r="D131" s="218" t="s">
        <v>36</v>
      </c>
      <c r="E131" s="219"/>
      <c r="F131" s="220">
        <v>6.32</v>
      </c>
      <c r="G131" s="192">
        <f t="shared" si="6"/>
        <v>0</v>
      </c>
      <c r="H131" s="193">
        <f>ROUND(F131*报价汇总表5!$C$8,2)</f>
        <v>0</v>
      </c>
      <c r="I131" s="208"/>
      <c r="J131" s="232" t="s">
        <v>318</v>
      </c>
    </row>
    <row r="132" ht="50.1" customHeight="1" spans="1:10">
      <c r="A132" s="216" t="s">
        <v>319</v>
      </c>
      <c r="B132" s="217" t="s">
        <v>320</v>
      </c>
      <c r="C132" s="217" t="s">
        <v>312</v>
      </c>
      <c r="D132" s="218" t="s">
        <v>36</v>
      </c>
      <c r="E132" s="219"/>
      <c r="F132" s="220">
        <v>9.13</v>
      </c>
      <c r="G132" s="192">
        <f t="shared" si="6"/>
        <v>0</v>
      </c>
      <c r="H132" s="193">
        <f>ROUND(F132*报价汇总表5!$C$8,2)</f>
        <v>0</v>
      </c>
      <c r="I132" s="208"/>
      <c r="J132" s="232" t="s">
        <v>321</v>
      </c>
    </row>
    <row r="133" ht="30.95" customHeight="1" spans="1:10">
      <c r="A133" s="216" t="s">
        <v>322</v>
      </c>
      <c r="B133" s="217" t="s">
        <v>323</v>
      </c>
      <c r="C133" s="217"/>
      <c r="D133" s="218" t="s">
        <v>33</v>
      </c>
      <c r="E133" s="219"/>
      <c r="F133" s="220">
        <v>0</v>
      </c>
      <c r="G133" s="192">
        <f t="shared" si="6"/>
        <v>0</v>
      </c>
      <c r="H133" s="193"/>
      <c r="I133" s="208">
        <f>ROUND(E133*H133,0)</f>
        <v>0</v>
      </c>
      <c r="J133" s="232"/>
    </row>
    <row r="134" ht="30" customHeight="1" spans="1:10">
      <c r="A134" s="216" t="s">
        <v>324</v>
      </c>
      <c r="B134" s="217" t="s">
        <v>325</v>
      </c>
      <c r="C134" s="217"/>
      <c r="D134" s="218" t="s">
        <v>33</v>
      </c>
      <c r="E134" s="219"/>
      <c r="F134" s="220">
        <v>0</v>
      </c>
      <c r="G134" s="192">
        <f t="shared" si="6"/>
        <v>0</v>
      </c>
      <c r="H134" s="193"/>
      <c r="I134" s="208">
        <f>ROUND(E134*H134,0)</f>
        <v>0</v>
      </c>
      <c r="J134" s="232"/>
    </row>
    <row r="135" ht="75.95" customHeight="1" spans="1:10">
      <c r="A135" s="216" t="s">
        <v>326</v>
      </c>
      <c r="B135" s="217" t="s">
        <v>327</v>
      </c>
      <c r="C135" s="217" t="s">
        <v>312</v>
      </c>
      <c r="D135" s="218" t="s">
        <v>36</v>
      </c>
      <c r="E135" s="219"/>
      <c r="F135" s="220">
        <v>20.95</v>
      </c>
      <c r="G135" s="192">
        <f t="shared" si="6"/>
        <v>0</v>
      </c>
      <c r="H135" s="193">
        <f>ROUND(F135*报价汇总表5!$C$8,2)</f>
        <v>0</v>
      </c>
      <c r="I135" s="208"/>
      <c r="J135" s="232" t="s">
        <v>328</v>
      </c>
    </row>
    <row r="136" ht="63" customHeight="1" spans="1:10">
      <c r="A136" s="216" t="s">
        <v>329</v>
      </c>
      <c r="B136" s="217" t="s">
        <v>330</v>
      </c>
      <c r="C136" s="217" t="s">
        <v>312</v>
      </c>
      <c r="D136" s="218" t="s">
        <v>36</v>
      </c>
      <c r="E136" s="219"/>
      <c r="F136" s="220">
        <v>9.13</v>
      </c>
      <c r="G136" s="192">
        <f t="shared" si="6"/>
        <v>0</v>
      </c>
      <c r="H136" s="193">
        <f>ROUND(F136*报价汇总表5!$C$8,2)</f>
        <v>0</v>
      </c>
      <c r="I136" s="208"/>
      <c r="J136" s="232" t="s">
        <v>331</v>
      </c>
    </row>
    <row r="137" ht="78.95" customHeight="1" spans="1:10">
      <c r="A137" s="216" t="s">
        <v>332</v>
      </c>
      <c r="B137" s="217" t="s">
        <v>333</v>
      </c>
      <c r="C137" s="217" t="s">
        <v>312</v>
      </c>
      <c r="D137" s="218" t="s">
        <v>36</v>
      </c>
      <c r="E137" s="219"/>
      <c r="F137" s="220">
        <v>20.95</v>
      </c>
      <c r="G137" s="192">
        <f t="shared" si="6"/>
        <v>0</v>
      </c>
      <c r="H137" s="193">
        <f>ROUND(F137*报价汇总表5!$C$8,2)</f>
        <v>0</v>
      </c>
      <c r="I137" s="208"/>
      <c r="J137" s="232" t="s">
        <v>328</v>
      </c>
    </row>
    <row r="138" ht="78" customHeight="1" spans="1:10">
      <c r="A138" s="216" t="s">
        <v>334</v>
      </c>
      <c r="B138" s="217" t="s">
        <v>335</v>
      </c>
      <c r="C138" s="217" t="s">
        <v>312</v>
      </c>
      <c r="D138" s="218" t="s">
        <v>36</v>
      </c>
      <c r="E138" s="219"/>
      <c r="F138" s="220">
        <v>20.95</v>
      </c>
      <c r="G138" s="192"/>
      <c r="H138" s="193">
        <f>ROUND(F138*报价汇总表5!$C$8,2)</f>
        <v>0</v>
      </c>
      <c r="I138" s="208"/>
      <c r="J138" s="232" t="s">
        <v>328</v>
      </c>
    </row>
    <row r="139" ht="65.1" customHeight="1" spans="1:10">
      <c r="A139" s="216" t="s">
        <v>336</v>
      </c>
      <c r="B139" s="217" t="s">
        <v>337</v>
      </c>
      <c r="C139" s="217"/>
      <c r="D139" s="218" t="s">
        <v>36</v>
      </c>
      <c r="E139" s="219"/>
      <c r="F139" s="220">
        <v>17.13</v>
      </c>
      <c r="G139" s="192"/>
      <c r="H139" s="193">
        <f>ROUND(F139*报价汇总表5!$C$8,2)</f>
        <v>0</v>
      </c>
      <c r="I139" s="208"/>
      <c r="J139" s="232" t="s">
        <v>338</v>
      </c>
    </row>
    <row r="140" s="146" customFormat="1" ht="27.95" customHeight="1" spans="1:10">
      <c r="A140" s="225" t="s">
        <v>339</v>
      </c>
      <c r="B140" s="226"/>
      <c r="C140" s="226"/>
      <c r="D140" s="227"/>
      <c r="E140" s="228"/>
      <c r="F140" s="229"/>
      <c r="G140" s="230">
        <f>SUM(G4:G139)</f>
        <v>863891</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1 H73 H82 H91 H104 H107 H113 H116 H118 H120 H26:H27 H33:H34 H39:H40 H55:H63 H68:H69 H75:H76 H79:H80 H85:H86 H88:H89 H95:H97 H110:H111 H122:H124 H128:H130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4" activePane="bottomRight" state="frozen"/>
      <selection/>
      <selection pane="topRight"/>
      <selection pane="bottomLeft"/>
      <selection pane="bottomRight" activeCell="H5" sqref="H5"/>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75" customHeight="1" spans="1:11">
      <c r="A1" s="103" t="s">
        <v>340</v>
      </c>
      <c r="B1" s="103"/>
      <c r="C1" s="103"/>
      <c r="D1" s="103"/>
      <c r="E1" s="103"/>
      <c r="F1" s="104"/>
      <c r="G1" s="103"/>
      <c r="H1" s="104"/>
      <c r="I1" s="103"/>
      <c r="J1" s="103"/>
      <c r="K1" s="136"/>
    </row>
    <row r="2" ht="39.75" customHeight="1" spans="1:11">
      <c r="A2" s="105" t="s">
        <v>375</v>
      </c>
      <c r="B2" s="106"/>
      <c r="C2" s="106"/>
      <c r="D2" s="106"/>
      <c r="E2" s="106"/>
      <c r="F2" s="107"/>
      <c r="G2" s="106"/>
      <c r="H2" s="107"/>
      <c r="I2" s="106"/>
      <c r="J2" s="106"/>
      <c r="K2" s="136"/>
    </row>
    <row r="3" ht="50.2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242" t="s">
        <v>347</v>
      </c>
      <c r="D4" s="117" t="s">
        <v>36</v>
      </c>
      <c r="E4" s="118">
        <v>157482</v>
      </c>
      <c r="F4" s="119">
        <v>8.5</v>
      </c>
      <c r="G4" s="120">
        <f t="shared" ref="G4:G12" si="0">ROUND(E4*F4,0)</f>
        <v>1338597</v>
      </c>
      <c r="H4" s="121"/>
      <c r="I4" s="120">
        <f t="shared" ref="I4:I12" si="1">ROUND(E4*H4,0)</f>
        <v>0</v>
      </c>
      <c r="J4" s="138" t="s">
        <v>348</v>
      </c>
      <c r="K4" s="136"/>
    </row>
    <row r="5" ht="50.25" customHeight="1" spans="1:11">
      <c r="A5" s="115">
        <v>2</v>
      </c>
      <c r="B5" s="116" t="s">
        <v>349</v>
      </c>
      <c r="C5" s="116" t="s">
        <v>350</v>
      </c>
      <c r="D5" s="117" t="s">
        <v>351</v>
      </c>
      <c r="E5" s="118">
        <v>1</v>
      </c>
      <c r="F5" s="119">
        <v>4500</v>
      </c>
      <c r="G5" s="120">
        <f t="shared" si="0"/>
        <v>4500</v>
      </c>
      <c r="H5" s="121"/>
      <c r="I5" s="120">
        <f t="shared" si="1"/>
        <v>0</v>
      </c>
      <c r="J5" s="138" t="s">
        <v>352</v>
      </c>
      <c r="K5" s="136"/>
    </row>
    <row r="6" ht="50.25" customHeight="1" spans="1:11">
      <c r="A6" s="115">
        <v>3</v>
      </c>
      <c r="B6" s="116" t="s">
        <v>353</v>
      </c>
      <c r="C6" s="116" t="s">
        <v>354</v>
      </c>
      <c r="D6" s="117" t="s">
        <v>351</v>
      </c>
      <c r="E6" s="118">
        <v>1</v>
      </c>
      <c r="F6" s="119">
        <v>1800</v>
      </c>
      <c r="G6" s="120">
        <f t="shared" si="0"/>
        <v>1800</v>
      </c>
      <c r="H6" s="121"/>
      <c r="I6" s="120">
        <f t="shared" si="1"/>
        <v>0</v>
      </c>
      <c r="J6" s="138" t="s">
        <v>352</v>
      </c>
      <c r="K6" s="136"/>
    </row>
    <row r="7" ht="50.25" customHeight="1" spans="1:11">
      <c r="A7" s="115">
        <v>4</v>
      </c>
      <c r="B7" s="116" t="s">
        <v>355</v>
      </c>
      <c r="C7" s="116" t="s">
        <v>354</v>
      </c>
      <c r="D7" s="117" t="s">
        <v>351</v>
      </c>
      <c r="E7" s="118">
        <v>1</v>
      </c>
      <c r="F7" s="119">
        <v>1500</v>
      </c>
      <c r="G7" s="120">
        <f t="shared" si="0"/>
        <v>1500</v>
      </c>
      <c r="H7" s="121"/>
      <c r="I7" s="120">
        <f t="shared" si="1"/>
        <v>0</v>
      </c>
      <c r="J7" s="138" t="s">
        <v>352</v>
      </c>
      <c r="K7" s="136"/>
    </row>
    <row r="8" ht="50.25" customHeight="1" spans="1:11">
      <c r="A8" s="115">
        <v>5</v>
      </c>
      <c r="B8" s="116" t="s">
        <v>356</v>
      </c>
      <c r="C8" s="116" t="s">
        <v>357</v>
      </c>
      <c r="D8" s="117" t="s">
        <v>351</v>
      </c>
      <c r="E8" s="118">
        <v>1</v>
      </c>
      <c r="F8" s="119">
        <v>7000</v>
      </c>
      <c r="G8" s="120">
        <f t="shared" si="0"/>
        <v>7000</v>
      </c>
      <c r="H8" s="121"/>
      <c r="I8" s="120">
        <f t="shared" si="1"/>
        <v>0</v>
      </c>
      <c r="J8" s="138" t="s">
        <v>352</v>
      </c>
      <c r="K8" s="136"/>
    </row>
    <row r="9" ht="50.25" customHeight="1" spans="1:11">
      <c r="A9" s="115">
        <v>6</v>
      </c>
      <c r="B9" s="116" t="s">
        <v>358</v>
      </c>
      <c r="C9" s="116" t="s">
        <v>359</v>
      </c>
      <c r="D9" s="117" t="s">
        <v>351</v>
      </c>
      <c r="E9" s="118">
        <v>1</v>
      </c>
      <c r="F9" s="119">
        <v>1800</v>
      </c>
      <c r="G9" s="120">
        <f t="shared" si="0"/>
        <v>1800</v>
      </c>
      <c r="H9" s="121"/>
      <c r="I9" s="120">
        <f t="shared" si="1"/>
        <v>0</v>
      </c>
      <c r="J9" s="138" t="s">
        <v>352</v>
      </c>
      <c r="K9" s="136"/>
    </row>
    <row r="10" ht="50.25" customHeight="1" spans="1:11">
      <c r="A10" s="115">
        <v>7</v>
      </c>
      <c r="B10" s="116" t="s">
        <v>360</v>
      </c>
      <c r="C10" s="116" t="s">
        <v>361</v>
      </c>
      <c r="D10" s="117" t="s">
        <v>351</v>
      </c>
      <c r="E10" s="118">
        <v>1</v>
      </c>
      <c r="F10" s="119">
        <v>700</v>
      </c>
      <c r="G10" s="120">
        <f t="shared" si="0"/>
        <v>700</v>
      </c>
      <c r="H10" s="121"/>
      <c r="I10" s="120">
        <f t="shared" si="1"/>
        <v>0</v>
      </c>
      <c r="J10" s="138" t="s">
        <v>352</v>
      </c>
      <c r="K10" s="136"/>
    </row>
    <row r="11" ht="50.25" customHeight="1" spans="1:11">
      <c r="A11" s="115">
        <v>8</v>
      </c>
      <c r="B11" s="116" t="s">
        <v>362</v>
      </c>
      <c r="C11" s="116" t="s">
        <v>363</v>
      </c>
      <c r="D11" s="117" t="s">
        <v>351</v>
      </c>
      <c r="E11" s="118">
        <v>1</v>
      </c>
      <c r="F11" s="119">
        <v>2000</v>
      </c>
      <c r="G11" s="120">
        <f t="shared" si="0"/>
        <v>2000</v>
      </c>
      <c r="H11" s="121"/>
      <c r="I11" s="120">
        <f t="shared" si="1"/>
        <v>0</v>
      </c>
      <c r="J11" s="138" t="s">
        <v>352</v>
      </c>
      <c r="K11" s="136"/>
    </row>
    <row r="12" ht="50.25" customHeight="1" spans="1:11">
      <c r="A12" s="115">
        <v>9</v>
      </c>
      <c r="B12" s="116" t="s">
        <v>364</v>
      </c>
      <c r="C12" s="116" t="s">
        <v>365</v>
      </c>
      <c r="D12" s="117" t="s">
        <v>351</v>
      </c>
      <c r="E12" s="118">
        <v>1</v>
      </c>
      <c r="F12" s="122">
        <v>1800</v>
      </c>
      <c r="G12" s="120">
        <f t="shared" si="0"/>
        <v>1800</v>
      </c>
      <c r="H12" s="121"/>
      <c r="I12" s="120">
        <f t="shared" si="1"/>
        <v>0</v>
      </c>
      <c r="J12" s="138" t="s">
        <v>352</v>
      </c>
      <c r="K12" s="136"/>
    </row>
    <row r="13" ht="32.1" customHeight="1" spans="1:11">
      <c r="A13" s="234" t="s">
        <v>339</v>
      </c>
      <c r="B13" s="235"/>
      <c r="C13" s="235"/>
      <c r="D13" s="236"/>
      <c r="E13" s="127"/>
      <c r="F13" s="128"/>
      <c r="G13" s="129">
        <f>SUM(G4:G12)</f>
        <v>1359697</v>
      </c>
      <c r="H13" s="128"/>
      <c r="I13" s="129">
        <f>SUM(I4:I12)</f>
        <v>0</v>
      </c>
      <c r="J13" s="139"/>
      <c r="K13" s="136"/>
    </row>
  </sheetData>
  <sheetProtection password="CF4A" sheet="1" selectLockedCells="1" objects="1"/>
  <mergeCells count="3">
    <mergeCell ref="A1:J1"/>
    <mergeCell ref="A2:J2"/>
    <mergeCell ref="A13:C13"/>
  </mergeCells>
  <dataValidations count="1">
    <dataValidation type="decimal" operator="between" allowBlank="1" showErrorMessage="1" sqref="H4: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376</v>
      </c>
      <c r="B2" s="42"/>
      <c r="C2" s="42"/>
      <c r="D2" s="42"/>
      <c r="E2" s="42"/>
    </row>
    <row r="3" ht="39.95" customHeight="1" spans="1:5">
      <c r="A3" s="43" t="s">
        <v>7</v>
      </c>
      <c r="B3" s="44" t="s">
        <v>8</v>
      </c>
      <c r="C3" s="45" t="s">
        <v>9</v>
      </c>
      <c r="D3" s="46" t="s">
        <v>10</v>
      </c>
      <c r="E3" s="47" t="s">
        <v>11</v>
      </c>
    </row>
    <row r="4" ht="39.95" customHeight="1" spans="1:5">
      <c r="A4" s="48">
        <v>1</v>
      </c>
      <c r="B4" s="49" t="s">
        <v>12</v>
      </c>
      <c r="C4" s="50">
        <f>'6-张家界劳务'!G140</f>
        <v>555281</v>
      </c>
      <c r="D4" s="50">
        <f>'6-张家界劳务'!I140</f>
        <v>0</v>
      </c>
      <c r="E4" s="51"/>
    </row>
    <row r="5" ht="39.95" customHeight="1" spans="1:5">
      <c r="A5" s="48">
        <v>2</v>
      </c>
      <c r="B5" s="49" t="s">
        <v>13</v>
      </c>
      <c r="C5" s="50">
        <f>'6-张家界设备 '!G13</f>
        <v>891000</v>
      </c>
      <c r="D5" s="50">
        <f>'6-张家界设备 '!I13</f>
        <v>0</v>
      </c>
      <c r="E5" s="51"/>
    </row>
    <row r="6" ht="39.95" customHeight="1" spans="1:5">
      <c r="A6" s="48"/>
      <c r="B6" s="49"/>
      <c r="C6" s="50"/>
      <c r="D6" s="52"/>
      <c r="E6" s="51"/>
    </row>
    <row r="7" ht="39.95" customHeight="1" spans="1:5">
      <c r="A7" s="53"/>
      <c r="B7" s="54" t="s">
        <v>14</v>
      </c>
      <c r="C7" s="55">
        <f>SUM(C4:C6)</f>
        <v>1446281</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124" sqref="H124"/>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151" customWidth="1"/>
    <col min="6" max="6" width="8.63333333333333" style="152"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9"/>
      <c r="F1" s="159"/>
      <c r="G1" s="158"/>
      <c r="H1" s="159"/>
      <c r="I1" s="158"/>
      <c r="J1" s="158"/>
    </row>
    <row r="2" s="142" customFormat="1" ht="33.95" customHeight="1" spans="1:10">
      <c r="A2" s="160" t="s">
        <v>377</v>
      </c>
      <c r="B2" s="160"/>
      <c r="C2" s="160"/>
      <c r="D2" s="160"/>
      <c r="E2" s="161"/>
      <c r="F2" s="161"/>
      <c r="G2" s="160"/>
      <c r="H2" s="162"/>
      <c r="I2" s="160"/>
      <c r="J2" s="160"/>
    </row>
    <row r="3" s="143" customFormat="1" ht="99.95" customHeight="1" spans="1:10">
      <c r="A3" s="163"/>
      <c r="B3" s="164" t="s">
        <v>18</v>
      </c>
      <c r="C3" s="165" t="s">
        <v>19</v>
      </c>
      <c r="D3" s="166" t="s">
        <v>20</v>
      </c>
      <c r="E3" s="167" t="s">
        <v>372</v>
      </c>
      <c r="F3" s="168" t="s">
        <v>373</v>
      </c>
      <c r="G3" s="169" t="s">
        <v>23</v>
      </c>
      <c r="H3" s="170" t="s">
        <v>24</v>
      </c>
      <c r="I3" s="202" t="s">
        <v>25</v>
      </c>
      <c r="J3" s="203" t="s">
        <v>26</v>
      </c>
    </row>
    <row r="4" s="144" customFormat="1" ht="29.1" customHeight="1" spans="1:10">
      <c r="A4" s="171" t="s">
        <v>27</v>
      </c>
      <c r="B4" s="172" t="s">
        <v>28</v>
      </c>
      <c r="C4" s="172"/>
      <c r="D4" s="173"/>
      <c r="E4" s="174"/>
      <c r="F4" s="175">
        <v>0</v>
      </c>
      <c r="G4" s="176">
        <v>0</v>
      </c>
      <c r="H4" s="177">
        <v>0</v>
      </c>
      <c r="I4" s="204"/>
      <c r="J4" s="205"/>
    </row>
    <row r="5" s="144" customFormat="1" ht="29.1" customHeight="1" spans="1:10">
      <c r="A5" s="171" t="s">
        <v>29</v>
      </c>
      <c r="B5" s="178" t="s">
        <v>30</v>
      </c>
      <c r="C5" s="172"/>
      <c r="D5" s="173"/>
      <c r="E5" s="174"/>
      <c r="F5" s="175"/>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ROUND(F7*报价汇总表6!$C$8,2)</f>
        <v>0</v>
      </c>
      <c r="I7" s="208"/>
      <c r="J7" s="209"/>
    </row>
    <row r="8" s="144" customFormat="1" ht="48.95" customHeight="1" spans="1:10">
      <c r="A8" s="187" t="s">
        <v>37</v>
      </c>
      <c r="B8" s="188" t="s">
        <v>38</v>
      </c>
      <c r="C8" s="188"/>
      <c r="D8" s="189" t="s">
        <v>36</v>
      </c>
      <c r="E8" s="190"/>
      <c r="F8" s="191">
        <v>27.19</v>
      </c>
      <c r="G8" s="192">
        <f t="shared" si="0"/>
        <v>0</v>
      </c>
      <c r="H8" s="193">
        <f>ROUND(F8*报价汇总表6!$C$8,2)</f>
        <v>0</v>
      </c>
      <c r="I8" s="208"/>
      <c r="J8" s="209"/>
    </row>
    <row r="9" s="144" customFormat="1" ht="48" customHeight="1" spans="1:10">
      <c r="A9" s="187" t="s">
        <v>39</v>
      </c>
      <c r="B9" s="188" t="s">
        <v>40</v>
      </c>
      <c r="C9" s="188"/>
      <c r="D9" s="189" t="s">
        <v>36</v>
      </c>
      <c r="E9" s="190"/>
      <c r="F9" s="191">
        <v>20.39</v>
      </c>
      <c r="G9" s="192">
        <f t="shared" si="0"/>
        <v>0</v>
      </c>
      <c r="H9" s="193">
        <f>ROUND(F9*报价汇总表6!$C$8,2)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ROUND(F12*报价汇总表6!$C$8,2)</f>
        <v>0</v>
      </c>
      <c r="I12" s="208"/>
      <c r="J12" s="210"/>
    </row>
    <row r="13" ht="42" hidden="1" customHeight="1" spans="1:10">
      <c r="A13" s="187" t="s">
        <v>49</v>
      </c>
      <c r="B13" s="188" t="s">
        <v>50</v>
      </c>
      <c r="C13" s="188" t="s">
        <v>51</v>
      </c>
      <c r="D13" s="189" t="s">
        <v>48</v>
      </c>
      <c r="E13" s="190"/>
      <c r="F13" s="191">
        <v>156.95</v>
      </c>
      <c r="G13" s="192">
        <f t="shared" si="0"/>
        <v>0</v>
      </c>
      <c r="H13" s="193">
        <f>ROUND(F13*报价汇总表6!$C$8,2)</f>
        <v>0</v>
      </c>
      <c r="I13" s="208"/>
      <c r="J13" s="210"/>
    </row>
    <row r="14" ht="42" hidden="1" customHeight="1" spans="1:10">
      <c r="A14" s="187" t="s">
        <v>52</v>
      </c>
      <c r="B14" s="188" t="s">
        <v>53</v>
      </c>
      <c r="C14" s="188" t="s">
        <v>47</v>
      </c>
      <c r="D14" s="189" t="s">
        <v>48</v>
      </c>
      <c r="E14" s="190"/>
      <c r="F14" s="191">
        <v>191.55</v>
      </c>
      <c r="G14" s="192">
        <f t="shared" si="0"/>
        <v>0</v>
      </c>
      <c r="H14" s="193">
        <f>ROUND(F14*报价汇总表6!$C$8,2)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ref="G16:G66" si="1">ROUND(E16*F16,0)</f>
        <v>0</v>
      </c>
      <c r="H16" s="193">
        <f>ROUND(F16*报价汇总表6!$C$8,2)</f>
        <v>0</v>
      </c>
      <c r="I16" s="208"/>
      <c r="J16" s="210"/>
    </row>
    <row r="17" ht="66" customHeight="1" spans="1:10">
      <c r="A17" s="187" t="s">
        <v>58</v>
      </c>
      <c r="B17" s="188" t="s">
        <v>59</v>
      </c>
      <c r="C17" s="188" t="s">
        <v>60</v>
      </c>
      <c r="D17" s="189" t="s">
        <v>36</v>
      </c>
      <c r="E17" s="190"/>
      <c r="F17" s="191">
        <v>2.21</v>
      </c>
      <c r="G17" s="192">
        <f t="shared" si="1"/>
        <v>0</v>
      </c>
      <c r="H17" s="193">
        <f>ROUND(F17*报价汇总表6!$C$8,2)</f>
        <v>0</v>
      </c>
      <c r="I17" s="208"/>
      <c r="J17" s="210" t="s">
        <v>61</v>
      </c>
    </row>
    <row r="18" ht="53.1" customHeight="1" spans="1:10">
      <c r="A18" s="187" t="s">
        <v>62</v>
      </c>
      <c r="B18" s="188" t="s">
        <v>63</v>
      </c>
      <c r="C18" s="188" t="s">
        <v>47</v>
      </c>
      <c r="D18" s="189" t="s">
        <v>48</v>
      </c>
      <c r="E18" s="190"/>
      <c r="F18" s="191">
        <v>102.07</v>
      </c>
      <c r="G18" s="192">
        <f t="shared" si="1"/>
        <v>0</v>
      </c>
      <c r="H18" s="193">
        <f>ROUND(F18*报价汇总表6!$C$8,2)</f>
        <v>0</v>
      </c>
      <c r="I18" s="208"/>
      <c r="J18" s="210"/>
    </row>
    <row r="19" ht="50.1" customHeight="1" spans="1:10">
      <c r="A19" s="187" t="s">
        <v>64</v>
      </c>
      <c r="B19" s="188" t="s">
        <v>65</v>
      </c>
      <c r="C19" s="188" t="s">
        <v>47</v>
      </c>
      <c r="D19" s="189" t="s">
        <v>48</v>
      </c>
      <c r="E19" s="190"/>
      <c r="F19" s="191">
        <v>102.07</v>
      </c>
      <c r="G19" s="192">
        <f t="shared" si="1"/>
        <v>0</v>
      </c>
      <c r="H19" s="193">
        <f>ROUND(F19*报价汇总表6!$C$8,2)</f>
        <v>0</v>
      </c>
      <c r="I19" s="208"/>
      <c r="J19" s="210"/>
    </row>
    <row r="20" ht="60.95" customHeight="1" spans="1:10">
      <c r="A20" s="187" t="s">
        <v>66</v>
      </c>
      <c r="B20" s="188" t="s">
        <v>67</v>
      </c>
      <c r="C20" s="188" t="s">
        <v>47</v>
      </c>
      <c r="D20" s="189" t="s">
        <v>48</v>
      </c>
      <c r="E20" s="190"/>
      <c r="F20" s="191">
        <v>87.31</v>
      </c>
      <c r="G20" s="192">
        <f t="shared" si="1"/>
        <v>0</v>
      </c>
      <c r="H20" s="193">
        <f>ROUND(F20*报价汇总表6!$C$8,2)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ROUND(F22*报价汇总表6!$C$8,2)</f>
        <v>0</v>
      </c>
      <c r="I22" s="208"/>
      <c r="J22" s="210"/>
    </row>
    <row r="23" ht="69" customHeight="1" spans="1:10">
      <c r="A23" s="187" t="s">
        <v>73</v>
      </c>
      <c r="B23" s="188" t="s">
        <v>74</v>
      </c>
      <c r="C23" s="188" t="s">
        <v>72</v>
      </c>
      <c r="D23" s="194" t="s">
        <v>48</v>
      </c>
      <c r="E23" s="190"/>
      <c r="F23" s="191">
        <v>121.75</v>
      </c>
      <c r="G23" s="192">
        <f t="shared" si="1"/>
        <v>0</v>
      </c>
      <c r="H23" s="193">
        <f>ROUND(F23*报价汇总表6!$C$8,2)</f>
        <v>0</v>
      </c>
      <c r="I23" s="208"/>
      <c r="J23" s="210"/>
    </row>
    <row r="24" ht="51" customHeight="1" spans="1:10">
      <c r="A24" s="187" t="s">
        <v>75</v>
      </c>
      <c r="B24" s="195" t="s">
        <v>76</v>
      </c>
      <c r="C24" s="188" t="s">
        <v>72</v>
      </c>
      <c r="D24" s="196" t="s">
        <v>48</v>
      </c>
      <c r="E24" s="190"/>
      <c r="F24" s="191">
        <v>170.55</v>
      </c>
      <c r="G24" s="192">
        <f t="shared" si="1"/>
        <v>0</v>
      </c>
      <c r="H24" s="193">
        <f>ROUND(F24*报价汇总表6!$C$8,2)</f>
        <v>0</v>
      </c>
      <c r="I24" s="208"/>
      <c r="J24" s="210"/>
    </row>
    <row r="25" ht="56.1" customHeight="1" spans="1:10">
      <c r="A25" s="187" t="s">
        <v>77</v>
      </c>
      <c r="B25" s="195" t="s">
        <v>78</v>
      </c>
      <c r="C25" s="188" t="s">
        <v>72</v>
      </c>
      <c r="D25" s="196" t="s">
        <v>48</v>
      </c>
      <c r="E25" s="190"/>
      <c r="F25" s="191">
        <v>58.81</v>
      </c>
      <c r="G25" s="192">
        <f t="shared" si="1"/>
        <v>0</v>
      </c>
      <c r="H25" s="193">
        <f>ROUND(F25*报价汇总表6!$C$8,2)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36.05</v>
      </c>
      <c r="G28" s="192">
        <f t="shared" si="1"/>
        <v>0</v>
      </c>
      <c r="H28" s="193">
        <f>ROUND(F28*报价汇总表6!$C$8,2)</f>
        <v>0</v>
      </c>
      <c r="I28" s="208"/>
      <c r="J28" s="210"/>
    </row>
    <row r="29" ht="56.1" customHeight="1" spans="1:10">
      <c r="A29" s="187" t="s">
        <v>86</v>
      </c>
      <c r="B29" s="188" t="s">
        <v>87</v>
      </c>
      <c r="C29" s="188" t="s">
        <v>85</v>
      </c>
      <c r="D29" s="189" t="s">
        <v>36</v>
      </c>
      <c r="E29" s="190"/>
      <c r="F29" s="191">
        <v>1.77</v>
      </c>
      <c r="G29" s="192">
        <f t="shared" si="1"/>
        <v>0</v>
      </c>
      <c r="H29" s="193">
        <f>ROUND(F29*报价汇总表6!$C$8,2)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19.61</v>
      </c>
      <c r="G31" s="192">
        <f t="shared" si="1"/>
        <v>0</v>
      </c>
      <c r="H31" s="193">
        <f>ROUND(F31*报价汇总表6!$C$8,2)</f>
        <v>0</v>
      </c>
      <c r="I31" s="208"/>
      <c r="J31" s="210"/>
    </row>
    <row r="32" ht="54" customHeight="1" spans="1:10">
      <c r="A32" s="187" t="s">
        <v>92</v>
      </c>
      <c r="B32" s="188" t="s">
        <v>93</v>
      </c>
      <c r="C32" s="188" t="s">
        <v>85</v>
      </c>
      <c r="D32" s="189" t="s">
        <v>36</v>
      </c>
      <c r="E32" s="190"/>
      <c r="F32" s="191">
        <v>1.89</v>
      </c>
      <c r="G32" s="192">
        <f t="shared" si="1"/>
        <v>0</v>
      </c>
      <c r="H32" s="193">
        <f>ROUND(F32*报价汇总表6!$C$8,2)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55.52</v>
      </c>
      <c r="G35" s="192">
        <f t="shared" si="1"/>
        <v>0</v>
      </c>
      <c r="H35" s="193">
        <f>ROUND(F35*报价汇总表6!$C$8,2)</f>
        <v>0</v>
      </c>
      <c r="I35" s="208"/>
      <c r="J35" s="210"/>
    </row>
    <row r="36" ht="48.95" customHeight="1" spans="1:10">
      <c r="A36" s="187" t="s">
        <v>101</v>
      </c>
      <c r="B36" s="188" t="s">
        <v>102</v>
      </c>
      <c r="C36" s="188" t="s">
        <v>100</v>
      </c>
      <c r="D36" s="189" t="s">
        <v>36</v>
      </c>
      <c r="E36" s="190"/>
      <c r="F36" s="191">
        <v>2.72</v>
      </c>
      <c r="G36" s="192">
        <f t="shared" si="1"/>
        <v>0</v>
      </c>
      <c r="H36" s="193">
        <f>ROUND(F36*报价汇总表6!$C$8,2)</f>
        <v>0</v>
      </c>
      <c r="I36" s="208"/>
      <c r="J36" s="210"/>
    </row>
    <row r="37" ht="54.95" customHeight="1" spans="1:10">
      <c r="A37" s="187" t="s">
        <v>103</v>
      </c>
      <c r="B37" s="188" t="s">
        <v>104</v>
      </c>
      <c r="C37" s="188" t="s">
        <v>100</v>
      </c>
      <c r="D37" s="189" t="s">
        <v>36</v>
      </c>
      <c r="E37" s="190"/>
      <c r="F37" s="191">
        <v>54.58</v>
      </c>
      <c r="G37" s="192">
        <f t="shared" si="1"/>
        <v>0</v>
      </c>
      <c r="H37" s="193">
        <f>ROUND(F37*报价汇总表6!$C$8,2)</f>
        <v>0</v>
      </c>
      <c r="I37" s="208"/>
      <c r="J37" s="210"/>
    </row>
    <row r="38" ht="47.1" customHeight="1" spans="1:10">
      <c r="A38" s="187" t="s">
        <v>105</v>
      </c>
      <c r="B38" s="188" t="s">
        <v>106</v>
      </c>
      <c r="C38" s="188" t="s">
        <v>100</v>
      </c>
      <c r="D38" s="189" t="s">
        <v>36</v>
      </c>
      <c r="E38" s="190"/>
      <c r="F38" s="191">
        <v>2.65</v>
      </c>
      <c r="G38" s="192">
        <f t="shared" si="1"/>
        <v>0</v>
      </c>
      <c r="H38" s="193">
        <f>ROUND(F38*报价汇总表6!$C$8,2)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21.8</v>
      </c>
      <c r="G41" s="192">
        <f t="shared" si="1"/>
        <v>0</v>
      </c>
      <c r="H41" s="193">
        <f>ROUND(F41*报价汇总表6!$C$8,2)</f>
        <v>0</v>
      </c>
      <c r="I41" s="208"/>
      <c r="J41" s="210"/>
    </row>
    <row r="42" ht="69.95" customHeight="1" spans="1:10">
      <c r="A42" s="187" t="s">
        <v>114</v>
      </c>
      <c r="B42" s="188" t="s">
        <v>115</v>
      </c>
      <c r="C42" s="188" t="s">
        <v>113</v>
      </c>
      <c r="D42" s="189" t="s">
        <v>36</v>
      </c>
      <c r="E42" s="190"/>
      <c r="F42" s="191">
        <v>2.62</v>
      </c>
      <c r="G42" s="192">
        <f t="shared" si="1"/>
        <v>0</v>
      </c>
      <c r="H42" s="193">
        <f>ROUND(F42*报价汇总表6!$C$8,2)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41.96</v>
      </c>
      <c r="G44" s="192">
        <f t="shared" si="1"/>
        <v>0</v>
      </c>
      <c r="H44" s="193">
        <f>ROUND(F44*报价汇总表6!$C$8,2)</f>
        <v>0</v>
      </c>
      <c r="I44" s="208"/>
      <c r="J44" s="210"/>
    </row>
    <row r="45" ht="59.1" customHeight="1" spans="1:10">
      <c r="A45" s="187" t="s">
        <v>121</v>
      </c>
      <c r="B45" s="195" t="s">
        <v>122</v>
      </c>
      <c r="C45" s="188" t="s">
        <v>120</v>
      </c>
      <c r="D45" s="197" t="s">
        <v>36</v>
      </c>
      <c r="E45" s="190"/>
      <c r="F45" s="191">
        <v>2.68</v>
      </c>
      <c r="G45" s="192">
        <f t="shared" si="1"/>
        <v>0</v>
      </c>
      <c r="H45" s="193">
        <f>ROUND(F45*报价汇总表6!$C$8,2)</f>
        <v>0</v>
      </c>
      <c r="I45" s="208"/>
      <c r="J45" s="210"/>
    </row>
    <row r="46" ht="62.1" customHeight="1" spans="1:10">
      <c r="A46" s="187" t="s">
        <v>123</v>
      </c>
      <c r="B46" s="195" t="s">
        <v>124</v>
      </c>
      <c r="C46" s="188" t="s">
        <v>120</v>
      </c>
      <c r="D46" s="197" t="s">
        <v>36</v>
      </c>
      <c r="E46" s="190"/>
      <c r="F46" s="191">
        <v>55.8</v>
      </c>
      <c r="G46" s="192">
        <f t="shared" si="1"/>
        <v>0</v>
      </c>
      <c r="H46" s="193">
        <f>ROUND(F46*报价汇总表6!$C$8,2)</f>
        <v>0</v>
      </c>
      <c r="I46" s="208"/>
      <c r="J46" s="210"/>
    </row>
    <row r="47" ht="60" customHeight="1" spans="1:10">
      <c r="A47" s="179" t="s">
        <v>125</v>
      </c>
      <c r="B47" s="181" t="s">
        <v>126</v>
      </c>
      <c r="C47" s="188" t="s">
        <v>120</v>
      </c>
      <c r="D47" s="189" t="s">
        <v>36</v>
      </c>
      <c r="E47" s="190"/>
      <c r="F47" s="191">
        <v>2.7</v>
      </c>
      <c r="G47" s="192">
        <f t="shared" si="1"/>
        <v>0</v>
      </c>
      <c r="H47" s="193">
        <f>ROUND(F47*报价汇总表6!$C$8,2)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ROUND(F49*报价汇总表6!$C$8,2)</f>
        <v>0</v>
      </c>
      <c r="I49" s="208"/>
      <c r="J49" s="210" t="s">
        <v>132</v>
      </c>
    </row>
    <row r="50" ht="78" customHeight="1" spans="1:10">
      <c r="A50" s="187" t="s">
        <v>133</v>
      </c>
      <c r="B50" s="188" t="s">
        <v>134</v>
      </c>
      <c r="C50" s="188" t="s">
        <v>131</v>
      </c>
      <c r="D50" s="189" t="s">
        <v>36</v>
      </c>
      <c r="E50" s="190"/>
      <c r="F50" s="191">
        <v>0.97</v>
      </c>
      <c r="G50" s="192">
        <f t="shared" si="1"/>
        <v>0</v>
      </c>
      <c r="H50" s="193">
        <f>ROUND(F50*报价汇总表6!$C$8,2)</f>
        <v>0</v>
      </c>
      <c r="I50" s="208"/>
      <c r="J50" s="210" t="s">
        <v>132</v>
      </c>
    </row>
    <row r="51" ht="78" customHeight="1" spans="1:10">
      <c r="A51" s="187" t="s">
        <v>135</v>
      </c>
      <c r="B51" s="188" t="s">
        <v>136</v>
      </c>
      <c r="C51" s="188" t="s">
        <v>131</v>
      </c>
      <c r="D51" s="189" t="s">
        <v>36</v>
      </c>
      <c r="E51" s="190"/>
      <c r="F51" s="191">
        <v>23.16</v>
      </c>
      <c r="G51" s="192">
        <f t="shared" si="1"/>
        <v>0</v>
      </c>
      <c r="H51" s="193">
        <f>ROUND(F51*报价汇总表6!$C$8,2)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ROUND(F53*报价汇总表6!$C$8,2)</f>
        <v>0</v>
      </c>
      <c r="I53" s="208"/>
      <c r="J53" s="210"/>
    </row>
    <row r="54" ht="41.1" customHeight="1" spans="1:10">
      <c r="A54" s="187" t="s">
        <v>142</v>
      </c>
      <c r="B54" s="188" t="s">
        <v>143</v>
      </c>
      <c r="C54" s="188" t="s">
        <v>141</v>
      </c>
      <c r="D54" s="194" t="s">
        <v>144</v>
      </c>
      <c r="E54" s="190"/>
      <c r="F54" s="191">
        <v>19000</v>
      </c>
      <c r="G54" s="192">
        <f t="shared" si="1"/>
        <v>0</v>
      </c>
      <c r="H54" s="193">
        <f>ROUND(F54*报价汇总表6!$C$8,2)</f>
        <v>0</v>
      </c>
      <c r="I54" s="208"/>
      <c r="J54" s="210"/>
    </row>
    <row r="55" ht="26.1" customHeight="1" spans="1:10">
      <c r="A55" s="187" t="s">
        <v>145</v>
      </c>
      <c r="B55" s="199" t="s">
        <v>146</v>
      </c>
      <c r="C55" s="188"/>
      <c r="D55" s="194"/>
      <c r="E55" s="190"/>
      <c r="F55" s="191">
        <v>0</v>
      </c>
      <c r="G55" s="192">
        <f t="shared" si="1"/>
        <v>0</v>
      </c>
      <c r="H55" s="193"/>
      <c r="I55" s="208">
        <f t="shared" ref="I55:I63"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v>0</v>
      </c>
      <c r="G57" s="192">
        <f t="shared" si="1"/>
        <v>0</v>
      </c>
      <c r="H57" s="193"/>
      <c r="I57" s="208">
        <f t="shared" si="2"/>
        <v>0</v>
      </c>
      <c r="J57" s="205"/>
    </row>
    <row r="58" ht="26.1" hidden="1" customHeight="1" spans="1:10">
      <c r="A58" s="179"/>
      <c r="B58" s="200" t="s">
        <v>149</v>
      </c>
      <c r="C58" s="188"/>
      <c r="D58" s="197"/>
      <c r="E58" s="190"/>
      <c r="F58" s="191">
        <v>0</v>
      </c>
      <c r="G58" s="192">
        <f t="shared" si="1"/>
        <v>0</v>
      </c>
      <c r="H58" s="193"/>
      <c r="I58" s="208">
        <f t="shared" si="2"/>
        <v>0</v>
      </c>
      <c r="J58" s="205"/>
    </row>
    <row r="59" ht="26.1" hidden="1" customHeight="1" spans="1:10">
      <c r="A59" s="187"/>
      <c r="B59" s="199" t="s">
        <v>150</v>
      </c>
      <c r="C59" s="188"/>
      <c r="D59" s="189"/>
      <c r="E59" s="190"/>
      <c r="F59" s="191">
        <v>0</v>
      </c>
      <c r="G59" s="192">
        <f t="shared" si="1"/>
        <v>0</v>
      </c>
      <c r="H59" s="193"/>
      <c r="I59" s="208">
        <f t="shared" si="2"/>
        <v>0</v>
      </c>
      <c r="J59" s="205"/>
    </row>
    <row r="60" ht="26.1" hidden="1" customHeight="1" spans="1:10">
      <c r="A60" s="187"/>
      <c r="B60" s="199" t="s">
        <v>151</v>
      </c>
      <c r="C60" s="188"/>
      <c r="D60" s="189"/>
      <c r="E60" s="190"/>
      <c r="F60" s="191">
        <v>0</v>
      </c>
      <c r="G60" s="192">
        <f t="shared" si="1"/>
        <v>0</v>
      </c>
      <c r="H60" s="193"/>
      <c r="I60" s="208">
        <f t="shared" si="2"/>
        <v>0</v>
      </c>
      <c r="J60" s="205"/>
    </row>
    <row r="61" ht="26.1" hidden="1" customHeight="1" spans="1:10">
      <c r="A61" s="187"/>
      <c r="B61" s="199" t="s">
        <v>152</v>
      </c>
      <c r="C61" s="188"/>
      <c r="D61" s="189"/>
      <c r="E61" s="190"/>
      <c r="F61" s="191">
        <v>0</v>
      </c>
      <c r="G61" s="192">
        <f t="shared" si="1"/>
        <v>0</v>
      </c>
      <c r="H61" s="193"/>
      <c r="I61" s="208">
        <f t="shared" si="2"/>
        <v>0</v>
      </c>
      <c r="J61" s="205"/>
    </row>
    <row r="62" ht="48" customHeight="1" spans="1:10">
      <c r="A62" s="187" t="s">
        <v>153</v>
      </c>
      <c r="B62" s="199" t="s">
        <v>154</v>
      </c>
      <c r="C62" s="188" t="s">
        <v>155</v>
      </c>
      <c r="D62" s="189" t="s">
        <v>36</v>
      </c>
      <c r="E62" s="190"/>
      <c r="F62" s="191">
        <v>0</v>
      </c>
      <c r="G62" s="192">
        <f t="shared" si="1"/>
        <v>0</v>
      </c>
      <c r="H62" s="193"/>
      <c r="I62" s="208">
        <f t="shared" si="2"/>
        <v>0</v>
      </c>
      <c r="J62" s="205"/>
    </row>
    <row r="63" ht="48" customHeight="1" spans="1:10">
      <c r="A63" s="187" t="s">
        <v>156</v>
      </c>
      <c r="B63" s="199" t="s">
        <v>157</v>
      </c>
      <c r="C63" s="188" t="s">
        <v>155</v>
      </c>
      <c r="D63" s="189" t="s">
        <v>36</v>
      </c>
      <c r="E63" s="190"/>
      <c r="F63" s="191">
        <v>0</v>
      </c>
      <c r="G63" s="192">
        <f t="shared" si="1"/>
        <v>0</v>
      </c>
      <c r="H63" s="193"/>
      <c r="I63" s="208">
        <f t="shared" si="2"/>
        <v>0</v>
      </c>
      <c r="J63" s="205"/>
    </row>
    <row r="64" ht="48" customHeight="1" spans="1:10">
      <c r="A64" s="187" t="s">
        <v>158</v>
      </c>
      <c r="B64" s="199" t="s">
        <v>159</v>
      </c>
      <c r="C64" s="188" t="s">
        <v>155</v>
      </c>
      <c r="D64" s="189" t="s">
        <v>36</v>
      </c>
      <c r="E64" s="190"/>
      <c r="F64" s="191">
        <v>0</v>
      </c>
      <c r="G64" s="192">
        <f t="shared" si="1"/>
        <v>0</v>
      </c>
      <c r="H64" s="193">
        <f>ROUND(F64*报价汇总表6!$C$8,2)</f>
        <v>0</v>
      </c>
      <c r="I64" s="208"/>
      <c r="J64" s="205"/>
    </row>
    <row r="65" ht="48" customHeight="1" spans="1:10">
      <c r="A65" s="187" t="s">
        <v>160</v>
      </c>
      <c r="B65" s="199" t="s">
        <v>161</v>
      </c>
      <c r="C65" s="188" t="s">
        <v>155</v>
      </c>
      <c r="D65" s="189" t="s">
        <v>36</v>
      </c>
      <c r="E65" s="190"/>
      <c r="F65" s="191">
        <v>0</v>
      </c>
      <c r="G65" s="192">
        <f t="shared" si="1"/>
        <v>0</v>
      </c>
      <c r="H65" s="193">
        <f>ROUND(F65*报价汇总表6!$C$8,2)</f>
        <v>0</v>
      </c>
      <c r="I65" s="208"/>
      <c r="J65" s="205"/>
    </row>
    <row r="66" ht="48" customHeight="1" spans="1:10">
      <c r="A66" s="187" t="s">
        <v>162</v>
      </c>
      <c r="B66" s="199" t="s">
        <v>163</v>
      </c>
      <c r="C66" s="188" t="s">
        <v>155</v>
      </c>
      <c r="D66" s="189" t="s">
        <v>36</v>
      </c>
      <c r="E66" s="190"/>
      <c r="F66" s="191">
        <v>0</v>
      </c>
      <c r="G66" s="192">
        <f t="shared" si="1"/>
        <v>0</v>
      </c>
      <c r="H66" s="193"/>
      <c r="I66" s="208">
        <f>ROUND(E66*H66,0)</f>
        <v>0</v>
      </c>
      <c r="J66" s="205"/>
    </row>
    <row r="67" ht="48" customHeight="1" spans="1:10">
      <c r="A67" s="187" t="s">
        <v>164</v>
      </c>
      <c r="B67" s="199" t="s">
        <v>165</v>
      </c>
      <c r="C67" s="188" t="s">
        <v>166</v>
      </c>
      <c r="D67" s="189" t="s">
        <v>36</v>
      </c>
      <c r="E67" s="190"/>
      <c r="F67" s="191">
        <v>10</v>
      </c>
      <c r="G67" s="192"/>
      <c r="H67" s="193">
        <f>ROUND(F67*报价汇总表6!$C$8,2)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80000</v>
      </c>
      <c r="F69" s="191">
        <v>2.36</v>
      </c>
      <c r="G69" s="192">
        <f>ROUND(E69*F69,0)</f>
        <v>188800</v>
      </c>
      <c r="H69" s="201"/>
      <c r="I69" s="208">
        <f>ROUND(E69*H69,0)</f>
        <v>0</v>
      </c>
      <c r="J69" s="210"/>
    </row>
    <row r="70" ht="81.95" customHeight="1" spans="1:10">
      <c r="A70" s="187" t="s">
        <v>172</v>
      </c>
      <c r="B70" s="211" t="s">
        <v>173</v>
      </c>
      <c r="C70" s="188" t="s">
        <v>171</v>
      </c>
      <c r="D70" s="194" t="s">
        <v>36</v>
      </c>
      <c r="E70" s="190"/>
      <c r="F70" s="191">
        <v>1.89</v>
      </c>
      <c r="G70" s="192">
        <f t="shared" ref="G70:G75" si="3">ROUND(E70*F70,0)</f>
        <v>0</v>
      </c>
      <c r="H70" s="193">
        <f>ROUND(F70*报价汇总表6!$C$8,2)</f>
        <v>0</v>
      </c>
      <c r="I70" s="208"/>
      <c r="J70" s="210"/>
    </row>
    <row r="71" ht="39" customHeight="1" spans="1:10">
      <c r="A71" s="187" t="s">
        <v>174</v>
      </c>
      <c r="B71" s="188" t="s">
        <v>175</v>
      </c>
      <c r="C71" s="188"/>
      <c r="D71" s="194"/>
      <c r="E71" s="190"/>
      <c r="F71" s="191"/>
      <c r="G71" s="192">
        <f t="shared" si="3"/>
        <v>0</v>
      </c>
      <c r="H71" s="193"/>
      <c r="I71" s="208"/>
      <c r="J71" s="210"/>
    </row>
    <row r="72" ht="65.1" customHeight="1" spans="1:10">
      <c r="A72" s="187" t="s">
        <v>176</v>
      </c>
      <c r="B72" s="211" t="s">
        <v>177</v>
      </c>
      <c r="C72" s="188" t="s">
        <v>178</v>
      </c>
      <c r="D72" s="194" t="s">
        <v>36</v>
      </c>
      <c r="E72" s="190"/>
      <c r="F72" s="191">
        <v>1.13</v>
      </c>
      <c r="G72" s="192">
        <f t="shared" si="3"/>
        <v>0</v>
      </c>
      <c r="H72" s="193">
        <f>ROUND(F72*报价汇总表6!$C$8,2)</f>
        <v>0</v>
      </c>
      <c r="I72" s="208"/>
      <c r="J72" s="210"/>
    </row>
    <row r="73" ht="39" customHeight="1" spans="1:10">
      <c r="A73" s="187" t="s">
        <v>179</v>
      </c>
      <c r="B73" s="188" t="s">
        <v>180</v>
      </c>
      <c r="C73" s="188"/>
      <c r="D73" s="194"/>
      <c r="E73" s="190"/>
      <c r="F73" s="191"/>
      <c r="G73" s="192">
        <f t="shared" si="3"/>
        <v>0</v>
      </c>
      <c r="H73" s="193"/>
      <c r="I73" s="208"/>
      <c r="J73" s="210"/>
    </row>
    <row r="74" ht="66.95" customHeight="1" spans="1:10">
      <c r="A74" s="187" t="s">
        <v>181</v>
      </c>
      <c r="B74" s="211" t="s">
        <v>182</v>
      </c>
      <c r="C74" s="188" t="s">
        <v>183</v>
      </c>
      <c r="D74" s="194" t="s">
        <v>36</v>
      </c>
      <c r="E74" s="190"/>
      <c r="F74" s="191">
        <v>1.42</v>
      </c>
      <c r="G74" s="192">
        <f t="shared" si="3"/>
        <v>0</v>
      </c>
      <c r="H74" s="193">
        <f>ROUND(F74*报价汇总表6!$C$8,2)</f>
        <v>0</v>
      </c>
      <c r="I74" s="208"/>
      <c r="J74" s="210"/>
    </row>
    <row r="75" ht="65.1" customHeight="1" spans="1:10">
      <c r="A75" s="187" t="s">
        <v>184</v>
      </c>
      <c r="B75" s="178" t="s">
        <v>185</v>
      </c>
      <c r="C75" s="212" t="s">
        <v>186</v>
      </c>
      <c r="D75" s="194" t="s">
        <v>36</v>
      </c>
      <c r="E75" s="190"/>
      <c r="F75" s="213">
        <v>2.08</v>
      </c>
      <c r="G75" s="192">
        <f t="shared" si="3"/>
        <v>0</v>
      </c>
      <c r="H75" s="193">
        <f>ROUND(F75*报价汇总表6!$C$8,2)</f>
        <v>0</v>
      </c>
      <c r="I75" s="208"/>
      <c r="J75" s="210"/>
    </row>
    <row r="76" ht="60" customHeight="1" spans="1:10">
      <c r="A76" s="187" t="s">
        <v>187</v>
      </c>
      <c r="B76" s="188" t="s">
        <v>188</v>
      </c>
      <c r="C76" s="188"/>
      <c r="D76" s="194" t="s">
        <v>33</v>
      </c>
      <c r="E76" s="190"/>
      <c r="F76" s="191">
        <v>0</v>
      </c>
      <c r="G76" s="192">
        <f t="shared" ref="G76:G98" si="4">ROUND(E76*F76,0)</f>
        <v>0</v>
      </c>
      <c r="H76" s="193"/>
      <c r="I76" s="208">
        <f t="shared" ref="I76:I97" si="5">ROUND(E76*H76,0)</f>
        <v>0</v>
      </c>
      <c r="J76" s="210"/>
    </row>
    <row r="77" ht="42" customHeight="1" spans="1:10">
      <c r="A77" s="187" t="s">
        <v>189</v>
      </c>
      <c r="B77" s="188" t="s">
        <v>190</v>
      </c>
      <c r="C77" s="188" t="s">
        <v>191</v>
      </c>
      <c r="D77" s="189" t="s">
        <v>48</v>
      </c>
      <c r="E77" s="190"/>
      <c r="F77" s="191">
        <v>39.62</v>
      </c>
      <c r="G77" s="192">
        <f t="shared" si="4"/>
        <v>0</v>
      </c>
      <c r="H77" s="193">
        <f>ROUND(F77*报价汇总表6!$C$8,2)</f>
        <v>0</v>
      </c>
      <c r="I77" s="208"/>
      <c r="J77" s="210"/>
    </row>
    <row r="78" ht="36.95" customHeight="1" spans="1:10">
      <c r="A78" s="187" t="s">
        <v>192</v>
      </c>
      <c r="B78" s="188" t="s">
        <v>193</v>
      </c>
      <c r="C78" s="188" t="s">
        <v>191</v>
      </c>
      <c r="D78" s="189" t="s">
        <v>48</v>
      </c>
      <c r="E78" s="190"/>
      <c r="F78" s="191">
        <v>40.18</v>
      </c>
      <c r="G78" s="192">
        <f t="shared" si="4"/>
        <v>0</v>
      </c>
      <c r="H78" s="193">
        <f>ROUND(F78*报价汇总表6!$C$8,2)</f>
        <v>0</v>
      </c>
      <c r="I78" s="208"/>
      <c r="J78" s="210"/>
    </row>
    <row r="79" ht="39" customHeight="1" spans="1:10">
      <c r="A79" s="187" t="s">
        <v>194</v>
      </c>
      <c r="B79" s="188" t="s">
        <v>195</v>
      </c>
      <c r="C79" s="188"/>
      <c r="D79" s="189" t="s">
        <v>33</v>
      </c>
      <c r="E79" s="190"/>
      <c r="F79" s="191">
        <v>0</v>
      </c>
      <c r="G79" s="192">
        <f t="shared" si="4"/>
        <v>0</v>
      </c>
      <c r="H79" s="193"/>
      <c r="I79" s="208">
        <f t="shared" si="5"/>
        <v>0</v>
      </c>
      <c r="J79" s="210"/>
    </row>
    <row r="80" ht="36" customHeight="1" spans="1:10">
      <c r="A80" s="187" t="s">
        <v>196</v>
      </c>
      <c r="B80" s="188" t="s">
        <v>197</v>
      </c>
      <c r="C80" s="188"/>
      <c r="D80" s="197"/>
      <c r="E80" s="190"/>
      <c r="F80" s="191">
        <v>0</v>
      </c>
      <c r="G80" s="192">
        <f t="shared" si="4"/>
        <v>0</v>
      </c>
      <c r="H80" s="193"/>
      <c r="I80" s="208">
        <f t="shared" si="5"/>
        <v>0</v>
      </c>
      <c r="J80" s="210"/>
    </row>
    <row r="81" ht="51.95" customHeight="1" spans="1:10">
      <c r="A81" s="187" t="s">
        <v>198</v>
      </c>
      <c r="B81" s="188" t="s">
        <v>199</v>
      </c>
      <c r="C81" s="188" t="s">
        <v>200</v>
      </c>
      <c r="D81" s="197" t="s">
        <v>48</v>
      </c>
      <c r="E81" s="190"/>
      <c r="F81" s="191">
        <v>178.14</v>
      </c>
      <c r="G81" s="192">
        <f t="shared" si="4"/>
        <v>0</v>
      </c>
      <c r="H81" s="193">
        <f>ROUND(F81*报价汇总表6!$C$8,2)</f>
        <v>0</v>
      </c>
      <c r="I81" s="208"/>
      <c r="J81" s="210" t="s">
        <v>201</v>
      </c>
    </row>
    <row r="82" ht="48" customHeight="1" spans="1:10">
      <c r="A82" s="187" t="s">
        <v>202</v>
      </c>
      <c r="B82" s="188" t="s">
        <v>203</v>
      </c>
      <c r="C82" s="188" t="s">
        <v>200</v>
      </c>
      <c r="D82" s="189" t="s">
        <v>48</v>
      </c>
      <c r="E82" s="190"/>
      <c r="F82" s="191">
        <v>0</v>
      </c>
      <c r="G82" s="192">
        <f t="shared" si="4"/>
        <v>0</v>
      </c>
      <c r="H82" s="193"/>
      <c r="I82" s="208">
        <f t="shared" si="5"/>
        <v>0</v>
      </c>
      <c r="J82" s="210"/>
    </row>
    <row r="83" ht="54.95" customHeight="1" spans="1:10">
      <c r="A83" s="187" t="s">
        <v>204</v>
      </c>
      <c r="B83" s="188" t="s">
        <v>205</v>
      </c>
      <c r="C83" s="188" t="s">
        <v>200</v>
      </c>
      <c r="D83" s="189" t="s">
        <v>48</v>
      </c>
      <c r="E83" s="190"/>
      <c r="F83" s="191">
        <v>235.38</v>
      </c>
      <c r="G83" s="192">
        <f t="shared" si="4"/>
        <v>0</v>
      </c>
      <c r="H83" s="193">
        <f>ROUND(F83*报价汇总表6!$C$8,2)</f>
        <v>0</v>
      </c>
      <c r="I83" s="208"/>
      <c r="J83" s="210" t="s">
        <v>206</v>
      </c>
    </row>
    <row r="84" ht="53.1" customHeight="1" spans="1:10">
      <c r="A84" s="187" t="s">
        <v>207</v>
      </c>
      <c r="B84" s="188" t="s">
        <v>208</v>
      </c>
      <c r="C84" s="188" t="s">
        <v>200</v>
      </c>
      <c r="D84" s="189" t="s">
        <v>48</v>
      </c>
      <c r="E84" s="190"/>
      <c r="F84" s="191">
        <v>178.14</v>
      </c>
      <c r="G84" s="192">
        <f t="shared" si="4"/>
        <v>0</v>
      </c>
      <c r="H84" s="193">
        <f>ROUND(F84*报价汇总表6!$C$8,2)</f>
        <v>0</v>
      </c>
      <c r="I84" s="208"/>
      <c r="J84" s="210" t="s">
        <v>209</v>
      </c>
    </row>
    <row r="85" ht="38.1" customHeight="1" spans="1:10">
      <c r="A85" s="187" t="s">
        <v>210</v>
      </c>
      <c r="B85" s="188" t="s">
        <v>211</v>
      </c>
      <c r="C85" s="188"/>
      <c r="D85" s="189" t="s">
        <v>33</v>
      </c>
      <c r="E85" s="190"/>
      <c r="F85" s="191">
        <v>0</v>
      </c>
      <c r="G85" s="192">
        <f t="shared" si="4"/>
        <v>0</v>
      </c>
      <c r="H85" s="193"/>
      <c r="I85" s="208">
        <f t="shared" si="5"/>
        <v>0</v>
      </c>
      <c r="J85" s="210"/>
    </row>
    <row r="86" ht="36" customHeight="1" spans="1:10">
      <c r="A86" s="187" t="s">
        <v>212</v>
      </c>
      <c r="B86" s="188" t="s">
        <v>211</v>
      </c>
      <c r="C86" s="188"/>
      <c r="D86" s="197" t="s">
        <v>33</v>
      </c>
      <c r="E86" s="190"/>
      <c r="F86" s="191">
        <v>0</v>
      </c>
      <c r="G86" s="192">
        <f t="shared" si="4"/>
        <v>0</v>
      </c>
      <c r="H86" s="193"/>
      <c r="I86" s="208">
        <f t="shared" si="5"/>
        <v>0</v>
      </c>
      <c r="J86" s="210"/>
    </row>
    <row r="87" ht="51" customHeight="1" spans="1:10">
      <c r="A87" s="187" t="s">
        <v>213</v>
      </c>
      <c r="B87" s="188" t="s">
        <v>214</v>
      </c>
      <c r="C87" s="188" t="s">
        <v>215</v>
      </c>
      <c r="D87" s="197" t="s">
        <v>48</v>
      </c>
      <c r="E87" s="190"/>
      <c r="F87" s="191">
        <v>270.7</v>
      </c>
      <c r="G87" s="192">
        <f t="shared" si="4"/>
        <v>0</v>
      </c>
      <c r="H87" s="193">
        <f>ROUND(F87*报价汇总表6!$C$8,2)</f>
        <v>0</v>
      </c>
      <c r="I87" s="208"/>
      <c r="J87" s="210" t="s">
        <v>216</v>
      </c>
    </row>
    <row r="88" ht="39" customHeight="1" spans="1:10">
      <c r="A88" s="187" t="s">
        <v>217</v>
      </c>
      <c r="B88" s="195" t="s">
        <v>203</v>
      </c>
      <c r="C88" s="188"/>
      <c r="D88" s="197" t="s">
        <v>48</v>
      </c>
      <c r="E88" s="190"/>
      <c r="F88" s="191">
        <v>0</v>
      </c>
      <c r="G88" s="192">
        <f t="shared" si="4"/>
        <v>0</v>
      </c>
      <c r="H88" s="193"/>
      <c r="I88" s="208">
        <f t="shared" si="5"/>
        <v>0</v>
      </c>
      <c r="J88" s="210"/>
    </row>
    <row r="89" ht="35.1" customHeight="1" spans="1:10">
      <c r="A89" s="187" t="s">
        <v>218</v>
      </c>
      <c r="B89" s="195" t="s">
        <v>219</v>
      </c>
      <c r="C89" s="188"/>
      <c r="D89" s="197" t="s">
        <v>33</v>
      </c>
      <c r="E89" s="190"/>
      <c r="F89" s="191">
        <v>0</v>
      </c>
      <c r="G89" s="192">
        <f t="shared" si="4"/>
        <v>0</v>
      </c>
      <c r="H89" s="193"/>
      <c r="I89" s="208">
        <f t="shared" si="5"/>
        <v>0</v>
      </c>
      <c r="J89" s="210"/>
    </row>
    <row r="90" ht="51.95" customHeight="1" spans="1:10">
      <c r="A90" s="187" t="s">
        <v>220</v>
      </c>
      <c r="B90" s="195" t="s">
        <v>221</v>
      </c>
      <c r="C90" s="188" t="s">
        <v>222</v>
      </c>
      <c r="D90" s="197" t="s">
        <v>48</v>
      </c>
      <c r="E90" s="190"/>
      <c r="F90" s="191">
        <v>538.44</v>
      </c>
      <c r="G90" s="192">
        <f t="shared" si="4"/>
        <v>0</v>
      </c>
      <c r="H90" s="193">
        <f>ROUND(F90*报价汇总表6!$C$8,2)</f>
        <v>0</v>
      </c>
      <c r="I90" s="208"/>
      <c r="J90" s="210"/>
    </row>
    <row r="91" ht="36.95" customHeight="1" spans="1:10">
      <c r="A91" s="187" t="s">
        <v>223</v>
      </c>
      <c r="B91" s="195" t="s">
        <v>224</v>
      </c>
      <c r="C91" s="188"/>
      <c r="D91" s="197" t="s">
        <v>33</v>
      </c>
      <c r="E91" s="190"/>
      <c r="F91" s="191">
        <v>0</v>
      </c>
      <c r="G91" s="192">
        <f t="shared" si="4"/>
        <v>0</v>
      </c>
      <c r="H91" s="193"/>
      <c r="I91" s="208">
        <f t="shared" si="5"/>
        <v>0</v>
      </c>
      <c r="J91" s="210"/>
    </row>
    <row r="92" ht="51" customHeight="1" spans="1:10">
      <c r="A92" s="187" t="s">
        <v>225</v>
      </c>
      <c r="B92" s="188" t="s">
        <v>226</v>
      </c>
      <c r="C92" s="188" t="s">
        <v>227</v>
      </c>
      <c r="D92" s="189" t="s">
        <v>48</v>
      </c>
      <c r="E92" s="190"/>
      <c r="F92" s="191">
        <v>67.01</v>
      </c>
      <c r="G92" s="192">
        <f t="shared" si="4"/>
        <v>0</v>
      </c>
      <c r="H92" s="193">
        <f>ROUND(F92*报价汇总表6!$C$8,2)</f>
        <v>0</v>
      </c>
      <c r="I92" s="208"/>
      <c r="J92" s="210" t="s">
        <v>216</v>
      </c>
    </row>
    <row r="93" ht="50.1" customHeight="1" spans="1:10">
      <c r="A93" s="187" t="s">
        <v>228</v>
      </c>
      <c r="B93" s="188" t="s">
        <v>229</v>
      </c>
      <c r="C93" s="188" t="s">
        <v>230</v>
      </c>
      <c r="D93" s="189" t="s">
        <v>48</v>
      </c>
      <c r="E93" s="190"/>
      <c r="F93" s="191">
        <v>234.49</v>
      </c>
      <c r="G93" s="192">
        <f t="shared" si="4"/>
        <v>0</v>
      </c>
      <c r="H93" s="193">
        <f>ROUND(F93*报价汇总表6!$C$8,2)</f>
        <v>0</v>
      </c>
      <c r="I93" s="208"/>
      <c r="J93" s="210" t="s">
        <v>216</v>
      </c>
    </row>
    <row r="94" ht="51" customHeight="1" spans="1:10">
      <c r="A94" s="187" t="s">
        <v>231</v>
      </c>
      <c r="B94" s="188" t="s">
        <v>232</v>
      </c>
      <c r="C94" s="188" t="s">
        <v>230</v>
      </c>
      <c r="D94" s="189" t="s">
        <v>48</v>
      </c>
      <c r="E94" s="190"/>
      <c r="F94" s="191">
        <v>802.66</v>
      </c>
      <c r="G94" s="192">
        <f t="shared" si="4"/>
        <v>0</v>
      </c>
      <c r="H94" s="193">
        <f>ROUND(F94*报价汇总表6!$C$8,2)</f>
        <v>0</v>
      </c>
      <c r="I94" s="208"/>
      <c r="J94" s="210"/>
    </row>
    <row r="95" ht="39" customHeight="1" spans="1:10">
      <c r="A95" s="187" t="s">
        <v>233</v>
      </c>
      <c r="B95" s="188" t="s">
        <v>234</v>
      </c>
      <c r="C95" s="188"/>
      <c r="D95" s="194" t="s">
        <v>33</v>
      </c>
      <c r="E95" s="190"/>
      <c r="F95" s="191">
        <v>0</v>
      </c>
      <c r="G95" s="192">
        <f t="shared" si="4"/>
        <v>0</v>
      </c>
      <c r="H95" s="193"/>
      <c r="I95" s="208">
        <f t="shared" si="5"/>
        <v>0</v>
      </c>
      <c r="J95" s="210"/>
    </row>
    <row r="96" ht="33.95" customHeight="1" spans="1:10">
      <c r="A96" s="187" t="s">
        <v>235</v>
      </c>
      <c r="B96" s="188" t="s">
        <v>236</v>
      </c>
      <c r="C96" s="188"/>
      <c r="D96" s="197" t="s">
        <v>33</v>
      </c>
      <c r="E96" s="190"/>
      <c r="F96" s="191">
        <v>0</v>
      </c>
      <c r="G96" s="192">
        <f t="shared" si="4"/>
        <v>0</v>
      </c>
      <c r="H96" s="193"/>
      <c r="I96" s="208">
        <f t="shared" si="5"/>
        <v>0</v>
      </c>
      <c r="J96" s="210"/>
    </row>
    <row r="97" ht="35.1" customHeight="1" spans="1:10">
      <c r="A97" s="187" t="s">
        <v>237</v>
      </c>
      <c r="B97" s="188" t="s">
        <v>238</v>
      </c>
      <c r="C97" s="188"/>
      <c r="D97" s="197" t="s">
        <v>33</v>
      </c>
      <c r="E97" s="190"/>
      <c r="F97" s="191">
        <v>0</v>
      </c>
      <c r="G97" s="192">
        <f t="shared" si="4"/>
        <v>0</v>
      </c>
      <c r="H97" s="193"/>
      <c r="I97" s="208">
        <f t="shared" si="5"/>
        <v>0</v>
      </c>
      <c r="J97" s="210"/>
    </row>
    <row r="98" ht="69" customHeight="1" spans="1:10">
      <c r="A98" s="187" t="s">
        <v>239</v>
      </c>
      <c r="B98" s="188" t="s">
        <v>240</v>
      </c>
      <c r="C98" s="188" t="s">
        <v>241</v>
      </c>
      <c r="D98" s="197" t="s">
        <v>242</v>
      </c>
      <c r="E98" s="190"/>
      <c r="F98" s="191">
        <v>13.88</v>
      </c>
      <c r="G98" s="192">
        <f t="shared" si="4"/>
        <v>0</v>
      </c>
      <c r="H98" s="193">
        <f>ROUND(F98*报价汇总表6!$C$8,2)</f>
        <v>0</v>
      </c>
      <c r="I98" s="208"/>
      <c r="J98" s="210"/>
    </row>
    <row r="99" ht="68.1" customHeight="1" spans="1:10">
      <c r="A99" s="187" t="s">
        <v>243</v>
      </c>
      <c r="B99" s="188" t="s">
        <v>244</v>
      </c>
      <c r="C99" s="188" t="s">
        <v>241</v>
      </c>
      <c r="D99" s="197" t="s">
        <v>242</v>
      </c>
      <c r="E99" s="190"/>
      <c r="F99" s="191">
        <v>39.5</v>
      </c>
      <c r="G99" s="192">
        <f t="shared" ref="G99:G137" si="6">ROUND(E99*F99,0)</f>
        <v>0</v>
      </c>
      <c r="H99" s="193">
        <f>ROUND(F99*报价汇总表6!$C$8,2)</f>
        <v>0</v>
      </c>
      <c r="I99" s="208"/>
      <c r="J99" s="210"/>
    </row>
    <row r="100" ht="59.1" customHeight="1" spans="1:10">
      <c r="A100" s="187" t="s">
        <v>245</v>
      </c>
      <c r="B100" s="188" t="s">
        <v>246</v>
      </c>
      <c r="C100" s="188" t="s">
        <v>241</v>
      </c>
      <c r="D100" s="197" t="s">
        <v>242</v>
      </c>
      <c r="E100" s="190"/>
      <c r="F100" s="191">
        <v>41.08</v>
      </c>
      <c r="G100" s="192">
        <f t="shared" si="6"/>
        <v>0</v>
      </c>
      <c r="H100" s="193">
        <f>ROUND(F100*报价汇总表6!$C$8,2)</f>
        <v>0</v>
      </c>
      <c r="I100" s="208"/>
      <c r="J100" s="210"/>
    </row>
    <row r="101" ht="63.95" customHeight="1" spans="1:10">
      <c r="A101" s="187" t="s">
        <v>247</v>
      </c>
      <c r="B101" s="188" t="s">
        <v>248</v>
      </c>
      <c r="C101" s="188" t="s">
        <v>241</v>
      </c>
      <c r="D101" s="197" t="s">
        <v>242</v>
      </c>
      <c r="E101" s="190"/>
      <c r="F101" s="191">
        <v>57.53</v>
      </c>
      <c r="G101" s="192">
        <f t="shared" si="6"/>
        <v>0</v>
      </c>
      <c r="H101" s="193">
        <f>ROUND(F101*报价汇总表6!$C$8,2)</f>
        <v>0</v>
      </c>
      <c r="I101" s="208"/>
      <c r="J101" s="210"/>
    </row>
    <row r="102" ht="68.1" customHeight="1" spans="1:10">
      <c r="A102" s="187" t="s">
        <v>249</v>
      </c>
      <c r="B102" s="188" t="s">
        <v>250</v>
      </c>
      <c r="C102" s="188" t="s">
        <v>241</v>
      </c>
      <c r="D102" s="189" t="s">
        <v>242</v>
      </c>
      <c r="E102" s="190"/>
      <c r="F102" s="191">
        <v>103.98</v>
      </c>
      <c r="G102" s="192">
        <f t="shared" si="6"/>
        <v>0</v>
      </c>
      <c r="H102" s="193">
        <f>ROUND(F102*报价汇总表6!$C$8,2)</f>
        <v>0</v>
      </c>
      <c r="I102" s="208"/>
      <c r="J102" s="210"/>
    </row>
    <row r="103" ht="63.95" customHeight="1" spans="1:10">
      <c r="A103" s="187" t="s">
        <v>251</v>
      </c>
      <c r="B103" s="188" t="s">
        <v>252</v>
      </c>
      <c r="C103" s="188" t="s">
        <v>241</v>
      </c>
      <c r="D103" s="189" t="s">
        <v>242</v>
      </c>
      <c r="E103" s="190"/>
      <c r="F103" s="191">
        <v>150.21</v>
      </c>
      <c r="G103" s="192">
        <f t="shared" si="6"/>
        <v>0</v>
      </c>
      <c r="H103" s="193">
        <f>ROUND(F103*报价汇总表6!$C$8,2)</f>
        <v>0</v>
      </c>
      <c r="I103" s="208"/>
      <c r="J103" s="210"/>
    </row>
    <row r="104" ht="33.95" customHeight="1" spans="1:10">
      <c r="A104" s="187" t="s">
        <v>253</v>
      </c>
      <c r="B104" s="188" t="s">
        <v>254</v>
      </c>
      <c r="C104" s="188"/>
      <c r="D104" s="197"/>
      <c r="E104" s="190"/>
      <c r="F104" s="191">
        <v>0</v>
      </c>
      <c r="G104" s="192">
        <f t="shared" si="6"/>
        <v>0</v>
      </c>
      <c r="H104" s="193"/>
      <c r="I104" s="208">
        <f>ROUND(E104*H104,0)</f>
        <v>0</v>
      </c>
      <c r="J104" s="210"/>
    </row>
    <row r="105" ht="75" customHeight="1" spans="1:10">
      <c r="A105" s="187" t="s">
        <v>255</v>
      </c>
      <c r="B105" s="188" t="s">
        <v>256</v>
      </c>
      <c r="C105" s="188" t="s">
        <v>241</v>
      </c>
      <c r="D105" s="197" t="s">
        <v>242</v>
      </c>
      <c r="E105" s="190"/>
      <c r="F105" s="191">
        <v>1170</v>
      </c>
      <c r="G105" s="192">
        <f t="shared" si="6"/>
        <v>0</v>
      </c>
      <c r="H105" s="193">
        <f>ROUND(F105*报价汇总表6!$C$8,2)</f>
        <v>0</v>
      </c>
      <c r="I105" s="208"/>
      <c r="J105" s="210"/>
    </row>
    <row r="106" ht="104.1" customHeight="1" spans="1:10">
      <c r="A106" s="187" t="s">
        <v>257</v>
      </c>
      <c r="B106" s="188" t="s">
        <v>258</v>
      </c>
      <c r="C106" s="188" t="s">
        <v>259</v>
      </c>
      <c r="D106" s="197" t="s">
        <v>242</v>
      </c>
      <c r="E106" s="190"/>
      <c r="F106" s="191">
        <v>864.1</v>
      </c>
      <c r="G106" s="192">
        <f t="shared" si="6"/>
        <v>0</v>
      </c>
      <c r="H106" s="193">
        <f>ROUND(F106*报价汇总表6!$C$8,2)</f>
        <v>0</v>
      </c>
      <c r="I106" s="208"/>
      <c r="J106" s="210"/>
    </row>
    <row r="107" ht="30" customHeight="1" spans="1:10">
      <c r="A107" s="187" t="s">
        <v>260</v>
      </c>
      <c r="B107" s="188" t="s">
        <v>261</v>
      </c>
      <c r="C107" s="188"/>
      <c r="D107" s="197" t="s">
        <v>33</v>
      </c>
      <c r="E107" s="190"/>
      <c r="F107" s="191">
        <v>0</v>
      </c>
      <c r="G107" s="192">
        <f t="shared" si="6"/>
        <v>0</v>
      </c>
      <c r="H107" s="193"/>
      <c r="I107" s="208">
        <f>ROUND(E107*H107,0)</f>
        <v>0</v>
      </c>
      <c r="J107" s="210"/>
    </row>
    <row r="108" ht="56.1" customHeight="1" spans="1:10">
      <c r="A108" s="187" t="s">
        <v>262</v>
      </c>
      <c r="B108" s="188" t="s">
        <v>263</v>
      </c>
      <c r="C108" s="188" t="s">
        <v>264</v>
      </c>
      <c r="D108" s="197" t="s">
        <v>36</v>
      </c>
      <c r="E108" s="190"/>
      <c r="F108" s="191">
        <v>18.59</v>
      </c>
      <c r="G108" s="192">
        <f t="shared" si="6"/>
        <v>0</v>
      </c>
      <c r="H108" s="193">
        <f>ROUND(F108*报价汇总表6!$C$8,2)</f>
        <v>0</v>
      </c>
      <c r="I108" s="208"/>
      <c r="J108" s="210"/>
    </row>
    <row r="109" ht="48" customHeight="1" spans="1:10">
      <c r="A109" s="187" t="s">
        <v>265</v>
      </c>
      <c r="B109" s="188" t="s">
        <v>266</v>
      </c>
      <c r="C109" s="188" t="s">
        <v>267</v>
      </c>
      <c r="D109" s="189" t="s">
        <v>36</v>
      </c>
      <c r="E109" s="190"/>
      <c r="F109" s="191">
        <v>9.61</v>
      </c>
      <c r="G109" s="192">
        <f t="shared" si="6"/>
        <v>0</v>
      </c>
      <c r="H109" s="193">
        <f>ROUND(F109*报价汇总表6!$C$8,2)</f>
        <v>0</v>
      </c>
      <c r="I109" s="208"/>
      <c r="J109" s="210"/>
    </row>
    <row r="110" ht="33.95" customHeight="1" spans="1:10">
      <c r="A110" s="187" t="s">
        <v>268</v>
      </c>
      <c r="B110" s="188" t="s">
        <v>269</v>
      </c>
      <c r="C110" s="188"/>
      <c r="D110" s="189" t="s">
        <v>33</v>
      </c>
      <c r="E110" s="190"/>
      <c r="F110" s="191">
        <v>0</v>
      </c>
      <c r="G110" s="192">
        <f t="shared" si="6"/>
        <v>0</v>
      </c>
      <c r="H110" s="193"/>
      <c r="I110" s="208">
        <f>ROUND(E110*H110,0)</f>
        <v>0</v>
      </c>
      <c r="J110" s="210"/>
    </row>
    <row r="111" ht="36.95" customHeight="1" spans="1:10">
      <c r="A111" s="187" t="s">
        <v>270</v>
      </c>
      <c r="B111" s="181" t="s">
        <v>271</v>
      </c>
      <c r="C111" s="188"/>
      <c r="D111" s="189"/>
      <c r="E111" s="190"/>
      <c r="F111" s="191">
        <v>0</v>
      </c>
      <c r="G111" s="192">
        <f t="shared" si="6"/>
        <v>0</v>
      </c>
      <c r="H111" s="193"/>
      <c r="I111" s="208">
        <f>ROUND(E111*H111,0)</f>
        <v>0</v>
      </c>
      <c r="J111" s="210"/>
    </row>
    <row r="112" ht="48" customHeight="1" spans="1:10">
      <c r="A112" s="187" t="s">
        <v>272</v>
      </c>
      <c r="B112" s="188" t="s">
        <v>273</v>
      </c>
      <c r="C112" s="188" t="s">
        <v>274</v>
      </c>
      <c r="D112" s="197" t="s">
        <v>242</v>
      </c>
      <c r="E112" s="190"/>
      <c r="F112" s="191">
        <v>9.99</v>
      </c>
      <c r="G112" s="192">
        <f t="shared" si="6"/>
        <v>0</v>
      </c>
      <c r="H112" s="193">
        <f>ROUND(F112*报价汇总表6!$C$8,2)</f>
        <v>0</v>
      </c>
      <c r="I112" s="208"/>
      <c r="J112" s="210" t="s">
        <v>206</v>
      </c>
    </row>
    <row r="113" ht="45" customHeight="1" spans="1:10">
      <c r="A113" s="187" t="s">
        <v>272</v>
      </c>
      <c r="B113" s="188" t="s">
        <v>203</v>
      </c>
      <c r="C113" s="188"/>
      <c r="D113" s="197" t="s">
        <v>242</v>
      </c>
      <c r="E113" s="190"/>
      <c r="F113" s="191">
        <v>0</v>
      </c>
      <c r="G113" s="192">
        <f t="shared" si="6"/>
        <v>0</v>
      </c>
      <c r="H113" s="193"/>
      <c r="I113" s="208">
        <f>ROUND(E113*H113,0)</f>
        <v>0</v>
      </c>
      <c r="J113" s="210"/>
    </row>
    <row r="114" ht="54" customHeight="1" spans="1:10">
      <c r="A114" s="187" t="s">
        <v>275</v>
      </c>
      <c r="B114" s="188" t="s">
        <v>276</v>
      </c>
      <c r="C114" s="188" t="s">
        <v>277</v>
      </c>
      <c r="D114" s="197" t="s">
        <v>48</v>
      </c>
      <c r="E114" s="190"/>
      <c r="F114" s="191">
        <v>122.1</v>
      </c>
      <c r="G114" s="192">
        <f t="shared" si="6"/>
        <v>0</v>
      </c>
      <c r="H114" s="193">
        <f>ROUND(F114*报价汇总表6!$C$8,2)</f>
        <v>0</v>
      </c>
      <c r="I114" s="208"/>
      <c r="J114" s="210"/>
    </row>
    <row r="115" ht="54" customHeight="1" spans="1:10">
      <c r="A115" s="187" t="s">
        <v>278</v>
      </c>
      <c r="B115" s="188" t="s">
        <v>279</v>
      </c>
      <c r="C115" s="188" t="s">
        <v>280</v>
      </c>
      <c r="D115" s="197" t="s">
        <v>36</v>
      </c>
      <c r="E115" s="190"/>
      <c r="F115" s="191">
        <v>9.61</v>
      </c>
      <c r="G115" s="192">
        <f t="shared" si="6"/>
        <v>0</v>
      </c>
      <c r="H115" s="193">
        <f>ROUND(F115*报价汇总表6!$C$8,2)</f>
        <v>0</v>
      </c>
      <c r="I115" s="208"/>
      <c r="J115" s="210"/>
    </row>
    <row r="116" ht="33" customHeight="1" spans="1:10">
      <c r="A116" s="187" t="s">
        <v>281</v>
      </c>
      <c r="B116" s="188" t="s">
        <v>282</v>
      </c>
      <c r="C116" s="188"/>
      <c r="D116" s="197" t="s">
        <v>33</v>
      </c>
      <c r="E116" s="190"/>
      <c r="F116" s="191">
        <v>0</v>
      </c>
      <c r="G116" s="192">
        <f t="shared" si="6"/>
        <v>0</v>
      </c>
      <c r="H116" s="193"/>
      <c r="I116" s="208">
        <f>ROUND(E116*H116,0)</f>
        <v>0</v>
      </c>
      <c r="J116" s="210"/>
    </row>
    <row r="117" ht="38.1" customHeight="1" spans="1:10">
      <c r="A117" s="187" t="s">
        <v>283</v>
      </c>
      <c r="B117" s="188" t="s">
        <v>284</v>
      </c>
      <c r="C117" s="188" t="s">
        <v>285</v>
      </c>
      <c r="D117" s="197" t="s">
        <v>242</v>
      </c>
      <c r="E117" s="190"/>
      <c r="F117" s="191">
        <v>4.62</v>
      </c>
      <c r="G117" s="192">
        <f t="shared" si="6"/>
        <v>0</v>
      </c>
      <c r="H117" s="193">
        <f>ROUND(F117*报价汇总表6!$C$8,2)</f>
        <v>0</v>
      </c>
      <c r="I117" s="208"/>
      <c r="J117" s="210" t="s">
        <v>286</v>
      </c>
    </row>
    <row r="118" ht="36" customHeight="1" spans="1:10">
      <c r="A118" s="187" t="s">
        <v>287</v>
      </c>
      <c r="B118" s="195" t="s">
        <v>288</v>
      </c>
      <c r="C118" s="188"/>
      <c r="D118" s="197"/>
      <c r="E118" s="190"/>
      <c r="F118" s="191">
        <v>0</v>
      </c>
      <c r="G118" s="192">
        <f t="shared" si="6"/>
        <v>0</v>
      </c>
      <c r="H118" s="193"/>
      <c r="I118" s="208">
        <f>ROUND(E118*H118,0)</f>
        <v>0</v>
      </c>
      <c r="J118" s="210"/>
    </row>
    <row r="119" ht="48.95" customHeight="1" spans="1:10">
      <c r="A119" s="187" t="s">
        <v>289</v>
      </c>
      <c r="B119" s="195" t="s">
        <v>290</v>
      </c>
      <c r="C119" s="188" t="s">
        <v>291</v>
      </c>
      <c r="D119" s="197" t="s">
        <v>242</v>
      </c>
      <c r="E119" s="190"/>
      <c r="F119" s="191">
        <v>0.55</v>
      </c>
      <c r="G119" s="192">
        <f t="shared" si="6"/>
        <v>0</v>
      </c>
      <c r="H119" s="193">
        <f>ROUND(F119*报价汇总表6!$C$8,2)</f>
        <v>0</v>
      </c>
      <c r="I119" s="208"/>
      <c r="J119" s="210" t="s">
        <v>216</v>
      </c>
    </row>
    <row r="120" ht="42.95" customHeight="1" spans="1:10">
      <c r="A120" s="187" t="s">
        <v>292</v>
      </c>
      <c r="B120" s="195" t="s">
        <v>203</v>
      </c>
      <c r="C120" s="188"/>
      <c r="D120" s="197" t="s">
        <v>242</v>
      </c>
      <c r="E120" s="190"/>
      <c r="F120" s="191">
        <v>0</v>
      </c>
      <c r="G120" s="192">
        <f t="shared" si="6"/>
        <v>0</v>
      </c>
      <c r="H120" s="193"/>
      <c r="I120" s="208">
        <f>ROUND(E120*H120,0)</f>
        <v>0</v>
      </c>
      <c r="J120" s="210"/>
    </row>
    <row r="121" ht="96" customHeight="1" spans="1:10">
      <c r="A121" s="187" t="s">
        <v>293</v>
      </c>
      <c r="B121" s="198" t="s">
        <v>294</v>
      </c>
      <c r="C121" s="188" t="s">
        <v>259</v>
      </c>
      <c r="D121" s="197" t="s">
        <v>242</v>
      </c>
      <c r="E121" s="190"/>
      <c r="F121" s="191">
        <v>690.64</v>
      </c>
      <c r="G121" s="192">
        <f t="shared" si="6"/>
        <v>0</v>
      </c>
      <c r="H121" s="193">
        <f>ROUND(F121*报价汇总表6!$C$8,2)</f>
        <v>0</v>
      </c>
      <c r="I121" s="208"/>
      <c r="J121" s="210"/>
    </row>
    <row r="122" ht="26.1" customHeight="1" spans="1:10">
      <c r="A122" s="214" t="s">
        <v>295</v>
      </c>
      <c r="B122" s="178" t="s">
        <v>296</v>
      </c>
      <c r="C122" s="212"/>
      <c r="D122" s="215" t="s">
        <v>33</v>
      </c>
      <c r="E122" s="190"/>
      <c r="F122" s="191"/>
      <c r="G122" s="192">
        <f t="shared" si="6"/>
        <v>0</v>
      </c>
      <c r="H122" s="193"/>
      <c r="I122" s="208">
        <f>ROUND(E122*H122,0)</f>
        <v>0</v>
      </c>
      <c r="J122" s="223">
        <v>0</v>
      </c>
    </row>
    <row r="123" ht="26.1" customHeight="1" spans="1:10">
      <c r="A123" s="216" t="s">
        <v>297</v>
      </c>
      <c r="B123" s="217" t="s">
        <v>298</v>
      </c>
      <c r="C123" s="217"/>
      <c r="D123" s="218" t="s">
        <v>33</v>
      </c>
      <c r="E123" s="219"/>
      <c r="F123" s="220">
        <v>0</v>
      </c>
      <c r="G123" s="192">
        <f t="shared" si="6"/>
        <v>0</v>
      </c>
      <c r="H123" s="193"/>
      <c r="I123" s="208">
        <f>ROUND(E123*H123,0)</f>
        <v>0</v>
      </c>
      <c r="J123" s="224">
        <v>0</v>
      </c>
    </row>
    <row r="124" ht="26.1" customHeight="1" spans="1:10">
      <c r="A124" s="216" t="s">
        <v>299</v>
      </c>
      <c r="B124" s="217" t="s">
        <v>300</v>
      </c>
      <c r="C124" s="217" t="s">
        <v>301</v>
      </c>
      <c r="D124" s="218" t="s">
        <v>36</v>
      </c>
      <c r="E124" s="219">
        <v>24481</v>
      </c>
      <c r="F124" s="220">
        <v>5.84</v>
      </c>
      <c r="G124" s="192">
        <f t="shared" si="6"/>
        <v>142969</v>
      </c>
      <c r="H124" s="201"/>
      <c r="I124" s="208">
        <f>ROUND(E124*H124,0)</f>
        <v>0</v>
      </c>
      <c r="J124" s="224"/>
    </row>
    <row r="125" ht="26.1" customHeight="1" spans="1:10">
      <c r="A125" s="216" t="s">
        <v>302</v>
      </c>
      <c r="B125" s="217" t="s">
        <v>303</v>
      </c>
      <c r="C125" s="217" t="s">
        <v>301</v>
      </c>
      <c r="D125" s="218" t="s">
        <v>36</v>
      </c>
      <c r="E125" s="219"/>
      <c r="F125" s="220">
        <v>10.28</v>
      </c>
      <c r="G125" s="192">
        <f t="shared" si="6"/>
        <v>0</v>
      </c>
      <c r="H125" s="193">
        <f>ROUND(F125*报价汇总表6!$C$8,2)</f>
        <v>0</v>
      </c>
      <c r="I125" s="208"/>
      <c r="J125" s="224"/>
    </row>
    <row r="126" ht="33.95" customHeight="1" spans="1:10">
      <c r="A126" s="216" t="s">
        <v>304</v>
      </c>
      <c r="B126" s="217" t="s">
        <v>305</v>
      </c>
      <c r="C126" s="217" t="s">
        <v>301</v>
      </c>
      <c r="D126" s="218" t="s">
        <v>36</v>
      </c>
      <c r="E126" s="219"/>
      <c r="F126" s="221">
        <v>6</v>
      </c>
      <c r="G126" s="192">
        <f t="shared" si="6"/>
        <v>0</v>
      </c>
      <c r="H126" s="193">
        <f>ROUND(F126*报价汇总表6!$C$8,2)</f>
        <v>0</v>
      </c>
      <c r="I126" s="208"/>
      <c r="J126" s="224"/>
    </row>
    <row r="127" ht="30" customHeight="1" spans="1:10">
      <c r="A127" s="216" t="s">
        <v>306</v>
      </c>
      <c r="B127" s="217" t="s">
        <v>307</v>
      </c>
      <c r="C127" s="217" t="s">
        <v>301</v>
      </c>
      <c r="D127" s="218" t="s">
        <v>36</v>
      </c>
      <c r="E127" s="219"/>
      <c r="F127" s="222">
        <v>24.8</v>
      </c>
      <c r="G127" s="192">
        <f t="shared" si="6"/>
        <v>0</v>
      </c>
      <c r="H127" s="193">
        <f>ROUND(F127*报价汇总表6!$C$8,2)</f>
        <v>0</v>
      </c>
      <c r="I127" s="208"/>
      <c r="J127" s="224"/>
    </row>
    <row r="128" ht="36" customHeight="1" spans="1:10">
      <c r="A128" s="216" t="s">
        <v>308</v>
      </c>
      <c r="B128" s="217" t="s">
        <v>309</v>
      </c>
      <c r="C128" s="217"/>
      <c r="D128" s="218" t="s">
        <v>33</v>
      </c>
      <c r="E128" s="219"/>
      <c r="F128" s="220">
        <v>0</v>
      </c>
      <c r="G128" s="192">
        <f t="shared" si="6"/>
        <v>0</v>
      </c>
      <c r="H128" s="193"/>
      <c r="I128" s="208">
        <f>ROUND(E128*H128,0)</f>
        <v>0</v>
      </c>
      <c r="J128" s="224">
        <v>0</v>
      </c>
    </row>
    <row r="129" ht="69" customHeight="1" spans="1:10">
      <c r="A129" s="216" t="s">
        <v>310</v>
      </c>
      <c r="B129" s="217" t="s">
        <v>311</v>
      </c>
      <c r="C129" s="217" t="s">
        <v>312</v>
      </c>
      <c r="D129" s="218" t="s">
        <v>36</v>
      </c>
      <c r="E129" s="219">
        <v>24481</v>
      </c>
      <c r="F129" s="220">
        <v>9.13</v>
      </c>
      <c r="G129" s="192">
        <f t="shared" si="6"/>
        <v>223512</v>
      </c>
      <c r="H129" s="201"/>
      <c r="I129" s="208">
        <f>ROUND(E129*H129,0)</f>
        <v>0</v>
      </c>
      <c r="J129" s="232" t="s">
        <v>313</v>
      </c>
    </row>
    <row r="130" ht="33.95" customHeight="1" spans="1:10">
      <c r="A130" s="216" t="s">
        <v>314</v>
      </c>
      <c r="B130" s="217" t="s">
        <v>315</v>
      </c>
      <c r="C130" s="217"/>
      <c r="D130" s="218" t="s">
        <v>33</v>
      </c>
      <c r="E130" s="219"/>
      <c r="F130" s="220">
        <v>0</v>
      </c>
      <c r="G130" s="192">
        <f t="shared" si="6"/>
        <v>0</v>
      </c>
      <c r="H130" s="193"/>
      <c r="I130" s="208">
        <f>ROUND(E130*H130,0)</f>
        <v>0</v>
      </c>
      <c r="J130" s="232"/>
    </row>
    <row r="131" ht="54" customHeight="1" spans="1:10">
      <c r="A131" s="216" t="s">
        <v>316</v>
      </c>
      <c r="B131" s="217" t="s">
        <v>317</v>
      </c>
      <c r="C131" s="217" t="s">
        <v>312</v>
      </c>
      <c r="D131" s="218" t="s">
        <v>36</v>
      </c>
      <c r="E131" s="219"/>
      <c r="F131" s="220">
        <v>6.32</v>
      </c>
      <c r="G131" s="192">
        <f t="shared" si="6"/>
        <v>0</v>
      </c>
      <c r="H131" s="193">
        <f>ROUND(F131*报价汇总表6!$C$8,2)</f>
        <v>0</v>
      </c>
      <c r="I131" s="208"/>
      <c r="J131" s="232" t="s">
        <v>318</v>
      </c>
    </row>
    <row r="132" ht="50.1" customHeight="1" spans="1:10">
      <c r="A132" s="216" t="s">
        <v>319</v>
      </c>
      <c r="B132" s="217" t="s">
        <v>320</v>
      </c>
      <c r="C132" s="217" t="s">
        <v>312</v>
      </c>
      <c r="D132" s="218" t="s">
        <v>36</v>
      </c>
      <c r="E132" s="219"/>
      <c r="F132" s="220">
        <v>9.13</v>
      </c>
      <c r="G132" s="192">
        <f t="shared" si="6"/>
        <v>0</v>
      </c>
      <c r="H132" s="193">
        <f>ROUND(F132*报价汇总表6!$C$8,2)</f>
        <v>0</v>
      </c>
      <c r="I132" s="208"/>
      <c r="J132" s="232" t="s">
        <v>321</v>
      </c>
    </row>
    <row r="133" ht="30.95" customHeight="1" spans="1:10">
      <c r="A133" s="216" t="s">
        <v>322</v>
      </c>
      <c r="B133" s="217" t="s">
        <v>323</v>
      </c>
      <c r="C133" s="217"/>
      <c r="D133" s="218" t="s">
        <v>33</v>
      </c>
      <c r="E133" s="219"/>
      <c r="F133" s="220">
        <v>0</v>
      </c>
      <c r="G133" s="192">
        <f t="shared" si="6"/>
        <v>0</v>
      </c>
      <c r="H133" s="193"/>
      <c r="I133" s="208">
        <f>ROUND(E133*H133,0)</f>
        <v>0</v>
      </c>
      <c r="J133" s="232"/>
    </row>
    <row r="134" ht="30" customHeight="1" spans="1:10">
      <c r="A134" s="216" t="s">
        <v>324</v>
      </c>
      <c r="B134" s="217" t="s">
        <v>325</v>
      </c>
      <c r="C134" s="217"/>
      <c r="D134" s="218" t="s">
        <v>33</v>
      </c>
      <c r="E134" s="219"/>
      <c r="F134" s="220">
        <v>0</v>
      </c>
      <c r="G134" s="192">
        <f t="shared" si="6"/>
        <v>0</v>
      </c>
      <c r="H134" s="193"/>
      <c r="I134" s="208">
        <f>ROUND(E134*H134,0)</f>
        <v>0</v>
      </c>
      <c r="J134" s="232"/>
    </row>
    <row r="135" ht="75.95" customHeight="1" spans="1:10">
      <c r="A135" s="216" t="s">
        <v>326</v>
      </c>
      <c r="B135" s="217" t="s">
        <v>327</v>
      </c>
      <c r="C135" s="217" t="s">
        <v>312</v>
      </c>
      <c r="D135" s="218" t="s">
        <v>36</v>
      </c>
      <c r="E135" s="219"/>
      <c r="F135" s="220">
        <v>20.95</v>
      </c>
      <c r="G135" s="192">
        <f t="shared" si="6"/>
        <v>0</v>
      </c>
      <c r="H135" s="193">
        <f>ROUND(F135*报价汇总表6!$C$8,2)</f>
        <v>0</v>
      </c>
      <c r="I135" s="208"/>
      <c r="J135" s="232" t="s">
        <v>328</v>
      </c>
    </row>
    <row r="136" ht="63" customHeight="1" spans="1:10">
      <c r="A136" s="216" t="s">
        <v>329</v>
      </c>
      <c r="B136" s="217" t="s">
        <v>330</v>
      </c>
      <c r="C136" s="217" t="s">
        <v>312</v>
      </c>
      <c r="D136" s="218" t="s">
        <v>36</v>
      </c>
      <c r="E136" s="219"/>
      <c r="F136" s="220">
        <v>9.13</v>
      </c>
      <c r="G136" s="192">
        <f t="shared" si="6"/>
        <v>0</v>
      </c>
      <c r="H136" s="193">
        <f>ROUND(F136*报价汇总表6!$C$8,2)</f>
        <v>0</v>
      </c>
      <c r="I136" s="208"/>
      <c r="J136" s="232" t="s">
        <v>331</v>
      </c>
    </row>
    <row r="137" ht="78.95" customHeight="1" spans="1:10">
      <c r="A137" s="216" t="s">
        <v>332</v>
      </c>
      <c r="B137" s="217" t="s">
        <v>333</v>
      </c>
      <c r="C137" s="217" t="s">
        <v>312</v>
      </c>
      <c r="D137" s="218" t="s">
        <v>36</v>
      </c>
      <c r="E137" s="219"/>
      <c r="F137" s="220">
        <v>20.95</v>
      </c>
      <c r="G137" s="192">
        <f t="shared" si="6"/>
        <v>0</v>
      </c>
      <c r="H137" s="193">
        <f>ROUND(F137*报价汇总表6!$C$8,2)</f>
        <v>0</v>
      </c>
      <c r="I137" s="208"/>
      <c r="J137" s="232" t="s">
        <v>328</v>
      </c>
    </row>
    <row r="138" ht="78" customHeight="1" spans="1:10">
      <c r="A138" s="216" t="s">
        <v>334</v>
      </c>
      <c r="B138" s="217" t="s">
        <v>335</v>
      </c>
      <c r="C138" s="217" t="s">
        <v>312</v>
      </c>
      <c r="D138" s="218" t="s">
        <v>36</v>
      </c>
      <c r="E138" s="219"/>
      <c r="F138" s="220">
        <v>20.95</v>
      </c>
      <c r="G138" s="192"/>
      <c r="H138" s="193">
        <f>ROUND(F138*报价汇总表6!$C$8,2)</f>
        <v>0</v>
      </c>
      <c r="I138" s="208"/>
      <c r="J138" s="232" t="s">
        <v>328</v>
      </c>
    </row>
    <row r="139" ht="65.1" customHeight="1" spans="1:10">
      <c r="A139" s="216" t="s">
        <v>336</v>
      </c>
      <c r="B139" s="217" t="s">
        <v>337</v>
      </c>
      <c r="C139" s="217"/>
      <c r="D139" s="218" t="s">
        <v>36</v>
      </c>
      <c r="E139" s="219"/>
      <c r="F139" s="220">
        <v>17.13</v>
      </c>
      <c r="G139" s="192"/>
      <c r="H139" s="193">
        <f>ROUND(F139*报价汇总表6!$C$8,2)</f>
        <v>0</v>
      </c>
      <c r="I139" s="208"/>
      <c r="J139" s="232" t="s">
        <v>338</v>
      </c>
    </row>
    <row r="140" s="146" customFormat="1" ht="27.95" customHeight="1" spans="1:10">
      <c r="A140" s="225" t="s">
        <v>339</v>
      </c>
      <c r="B140" s="226"/>
      <c r="C140" s="226"/>
      <c r="D140" s="227"/>
      <c r="E140" s="228"/>
      <c r="F140" s="229"/>
      <c r="G140" s="230">
        <f>SUM(G4:G139)</f>
        <v>555281</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1 H73 H76 H82 H91 H104 H107 H113 H116 H118 H120 H26:H27 H33:H34 H39:H40 H55:H63 H68:H69 H79:H80 H85:H86 H88:H89 H95:H97 H110:H111 H122:H124 H128:H130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7" activePane="bottomRight" state="frozen"/>
      <selection/>
      <selection pane="topRight"/>
      <selection pane="bottomLeft"/>
      <selection pane="bottomRight" activeCell="H5" sqref="H5"/>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75" customHeight="1" spans="1:11">
      <c r="A1" s="103" t="s">
        <v>340</v>
      </c>
      <c r="B1" s="103"/>
      <c r="C1" s="103"/>
      <c r="D1" s="103"/>
      <c r="E1" s="103"/>
      <c r="F1" s="104"/>
      <c r="G1" s="103"/>
      <c r="H1" s="104"/>
      <c r="I1" s="103"/>
      <c r="J1" s="103"/>
      <c r="K1" s="136"/>
    </row>
    <row r="2" ht="39.75" customHeight="1" spans="1:11">
      <c r="A2" s="105" t="s">
        <v>377</v>
      </c>
      <c r="B2" s="106"/>
      <c r="C2" s="106"/>
      <c r="D2" s="106"/>
      <c r="E2" s="106"/>
      <c r="F2" s="107"/>
      <c r="G2" s="106"/>
      <c r="H2" s="107"/>
      <c r="I2" s="106"/>
      <c r="J2" s="106"/>
      <c r="K2" s="136"/>
    </row>
    <row r="3" ht="50.2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242" t="s">
        <v>347</v>
      </c>
      <c r="D4" s="117" t="s">
        <v>36</v>
      </c>
      <c r="E4" s="118">
        <v>80000</v>
      </c>
      <c r="F4" s="119">
        <v>8.5</v>
      </c>
      <c r="G4" s="120">
        <f t="shared" ref="G4:G12" si="0">ROUND(E4*F4,0)</f>
        <v>680000</v>
      </c>
      <c r="H4" s="121"/>
      <c r="I4" s="120">
        <f t="shared" ref="I4:I12" si="1">ROUND(E4*H4,0)</f>
        <v>0</v>
      </c>
      <c r="J4" s="138" t="s">
        <v>348</v>
      </c>
      <c r="K4" s="136"/>
    </row>
    <row r="5" ht="50.25" customHeight="1" spans="1:11">
      <c r="A5" s="115">
        <v>2</v>
      </c>
      <c r="B5" s="116" t="s">
        <v>349</v>
      </c>
      <c r="C5" s="116" t="s">
        <v>350</v>
      </c>
      <c r="D5" s="117" t="s">
        <v>351</v>
      </c>
      <c r="E5" s="118">
        <v>10</v>
      </c>
      <c r="F5" s="119">
        <v>4500</v>
      </c>
      <c r="G5" s="120">
        <f t="shared" si="0"/>
        <v>45000</v>
      </c>
      <c r="H5" s="121"/>
      <c r="I5" s="120">
        <f t="shared" si="1"/>
        <v>0</v>
      </c>
      <c r="J5" s="138" t="s">
        <v>352</v>
      </c>
      <c r="K5" s="136"/>
    </row>
    <row r="6" ht="50.25" customHeight="1" spans="1:11">
      <c r="A6" s="115">
        <v>3</v>
      </c>
      <c r="B6" s="116" t="s">
        <v>353</v>
      </c>
      <c r="C6" s="116" t="s">
        <v>354</v>
      </c>
      <c r="D6" s="117" t="s">
        <v>351</v>
      </c>
      <c r="E6" s="118">
        <v>10</v>
      </c>
      <c r="F6" s="119">
        <v>1800</v>
      </c>
      <c r="G6" s="120">
        <f t="shared" si="0"/>
        <v>18000</v>
      </c>
      <c r="H6" s="121"/>
      <c r="I6" s="120">
        <f t="shared" si="1"/>
        <v>0</v>
      </c>
      <c r="J6" s="138" t="s">
        <v>352</v>
      </c>
      <c r="K6" s="136"/>
    </row>
    <row r="7" ht="50.25" customHeight="1" spans="1:11">
      <c r="A7" s="115">
        <v>4</v>
      </c>
      <c r="B7" s="116" t="s">
        <v>355</v>
      </c>
      <c r="C7" s="116" t="s">
        <v>354</v>
      </c>
      <c r="D7" s="117" t="s">
        <v>351</v>
      </c>
      <c r="E7" s="118">
        <v>10</v>
      </c>
      <c r="F7" s="119">
        <v>1500</v>
      </c>
      <c r="G7" s="120">
        <f t="shared" si="0"/>
        <v>15000</v>
      </c>
      <c r="H7" s="121"/>
      <c r="I7" s="120">
        <f t="shared" si="1"/>
        <v>0</v>
      </c>
      <c r="J7" s="138" t="s">
        <v>352</v>
      </c>
      <c r="K7" s="136"/>
    </row>
    <row r="8" ht="50.25" customHeight="1" spans="1:11">
      <c r="A8" s="115">
        <v>5</v>
      </c>
      <c r="B8" s="116" t="s">
        <v>356</v>
      </c>
      <c r="C8" s="116" t="s">
        <v>357</v>
      </c>
      <c r="D8" s="117" t="s">
        <v>351</v>
      </c>
      <c r="E8" s="118">
        <v>10</v>
      </c>
      <c r="F8" s="119">
        <v>7000</v>
      </c>
      <c r="G8" s="120">
        <f t="shared" si="0"/>
        <v>70000</v>
      </c>
      <c r="H8" s="121"/>
      <c r="I8" s="120">
        <f t="shared" si="1"/>
        <v>0</v>
      </c>
      <c r="J8" s="138" t="s">
        <v>352</v>
      </c>
      <c r="K8" s="136"/>
    </row>
    <row r="9" ht="50.25" customHeight="1" spans="1:11">
      <c r="A9" s="115">
        <v>6</v>
      </c>
      <c r="B9" s="116" t="s">
        <v>358</v>
      </c>
      <c r="C9" s="116" t="s">
        <v>359</v>
      </c>
      <c r="D9" s="117" t="s">
        <v>351</v>
      </c>
      <c r="E9" s="118">
        <v>10</v>
      </c>
      <c r="F9" s="119">
        <v>1800</v>
      </c>
      <c r="G9" s="120">
        <f t="shared" si="0"/>
        <v>18000</v>
      </c>
      <c r="H9" s="121"/>
      <c r="I9" s="120">
        <f t="shared" si="1"/>
        <v>0</v>
      </c>
      <c r="J9" s="138" t="s">
        <v>352</v>
      </c>
      <c r="K9" s="136"/>
    </row>
    <row r="10" ht="50.25" customHeight="1" spans="1:11">
      <c r="A10" s="115">
        <v>7</v>
      </c>
      <c r="B10" s="116" t="s">
        <v>360</v>
      </c>
      <c r="C10" s="116" t="s">
        <v>361</v>
      </c>
      <c r="D10" s="117" t="s">
        <v>351</v>
      </c>
      <c r="E10" s="118">
        <v>10</v>
      </c>
      <c r="F10" s="119">
        <v>700</v>
      </c>
      <c r="G10" s="120">
        <f t="shared" si="0"/>
        <v>7000</v>
      </c>
      <c r="H10" s="121"/>
      <c r="I10" s="120">
        <f t="shared" si="1"/>
        <v>0</v>
      </c>
      <c r="J10" s="138" t="s">
        <v>352</v>
      </c>
      <c r="K10" s="136"/>
    </row>
    <row r="11" ht="50.25" customHeight="1" spans="1:11">
      <c r="A11" s="115">
        <v>8</v>
      </c>
      <c r="B11" s="116" t="s">
        <v>362</v>
      </c>
      <c r="C11" s="116" t="s">
        <v>363</v>
      </c>
      <c r="D11" s="117" t="s">
        <v>351</v>
      </c>
      <c r="E11" s="118">
        <v>10</v>
      </c>
      <c r="F11" s="119">
        <v>2000</v>
      </c>
      <c r="G11" s="120">
        <f t="shared" si="0"/>
        <v>20000</v>
      </c>
      <c r="H11" s="121"/>
      <c r="I11" s="120">
        <f t="shared" si="1"/>
        <v>0</v>
      </c>
      <c r="J11" s="138" t="s">
        <v>352</v>
      </c>
      <c r="K11" s="136"/>
    </row>
    <row r="12" ht="50.25" customHeight="1" spans="1:11">
      <c r="A12" s="115">
        <v>9</v>
      </c>
      <c r="B12" s="116" t="s">
        <v>364</v>
      </c>
      <c r="C12" s="116" t="s">
        <v>365</v>
      </c>
      <c r="D12" s="117" t="s">
        <v>351</v>
      </c>
      <c r="E12" s="118">
        <v>10</v>
      </c>
      <c r="F12" s="122">
        <v>1800</v>
      </c>
      <c r="G12" s="120">
        <f t="shared" si="0"/>
        <v>18000</v>
      </c>
      <c r="H12" s="121"/>
      <c r="I12" s="120">
        <f t="shared" si="1"/>
        <v>0</v>
      </c>
      <c r="J12" s="138" t="s">
        <v>352</v>
      </c>
      <c r="K12" s="136"/>
    </row>
    <row r="13" ht="32.1" customHeight="1" spans="1:11">
      <c r="A13" s="234" t="s">
        <v>339</v>
      </c>
      <c r="B13" s="235"/>
      <c r="C13" s="235"/>
      <c r="D13" s="236"/>
      <c r="E13" s="127"/>
      <c r="F13" s="128"/>
      <c r="G13" s="129">
        <f>SUM(G4:G12)</f>
        <v>891000</v>
      </c>
      <c r="H13" s="128"/>
      <c r="I13" s="129">
        <f>SUM(I4:I12)</f>
        <v>0</v>
      </c>
      <c r="J13" s="139"/>
      <c r="K13" s="136"/>
    </row>
  </sheetData>
  <sheetProtection password="CF4A" sheet="1" selectLockedCells="1" objects="1"/>
  <mergeCells count="3">
    <mergeCell ref="A1:J1"/>
    <mergeCell ref="A2:J2"/>
    <mergeCell ref="A13:C13"/>
  </mergeCells>
  <dataValidations count="1">
    <dataValidation type="decimal" operator="between" allowBlank="1" showErrorMessage="1" sqref="H4: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6</v>
      </c>
      <c r="B2" s="42"/>
      <c r="C2" s="42"/>
      <c r="D2" s="42"/>
      <c r="E2" s="42"/>
    </row>
    <row r="3" ht="39.95" customHeight="1" spans="1:5">
      <c r="A3" s="43" t="s">
        <v>7</v>
      </c>
      <c r="B3" s="44" t="s">
        <v>8</v>
      </c>
      <c r="C3" s="45" t="s">
        <v>9</v>
      </c>
      <c r="D3" s="46" t="s">
        <v>10</v>
      </c>
      <c r="E3" s="47" t="s">
        <v>11</v>
      </c>
    </row>
    <row r="4" ht="39.95" customHeight="1" spans="1:5">
      <c r="A4" s="48">
        <v>1</v>
      </c>
      <c r="B4" s="49" t="s">
        <v>12</v>
      </c>
      <c r="C4" s="50">
        <f>'1-长沙劳务'!G140</f>
        <v>1816624</v>
      </c>
      <c r="D4" s="50">
        <f>'1-长沙劳务'!I140</f>
        <v>0</v>
      </c>
      <c r="E4" s="51"/>
    </row>
    <row r="5" ht="39.95" customHeight="1" spans="1:5">
      <c r="A5" s="48">
        <v>2</v>
      </c>
      <c r="B5" s="49" t="s">
        <v>13</v>
      </c>
      <c r="C5" s="50">
        <f>'1-长沙设备'!G13</f>
        <v>2804000</v>
      </c>
      <c r="D5" s="50">
        <f>'1-长沙设备'!I13</f>
        <v>0</v>
      </c>
      <c r="E5" s="51"/>
    </row>
    <row r="6" ht="39.95" customHeight="1" spans="1:5">
      <c r="A6" s="48"/>
      <c r="B6" s="49"/>
      <c r="C6" s="50"/>
      <c r="D6" s="52"/>
      <c r="E6" s="51"/>
    </row>
    <row r="7" ht="39.95" customHeight="1" spans="1:5">
      <c r="A7" s="53"/>
      <c r="B7" s="54" t="s">
        <v>14</v>
      </c>
      <c r="C7" s="55">
        <f>SUM(C4:C6)</f>
        <v>4620624</v>
      </c>
      <c r="D7" s="55">
        <f>SUM(D4:D6)</f>
        <v>0</v>
      </c>
      <c r="E7" s="56"/>
    </row>
    <row r="8" ht="39.95" customHeight="1" spans="1:5">
      <c r="A8" s="57"/>
      <c r="B8" s="58" t="s">
        <v>15</v>
      </c>
      <c r="C8" s="59">
        <f>D7/C7</f>
        <v>0</v>
      </c>
      <c r="D8" s="60"/>
      <c r="E8" s="61"/>
    </row>
  </sheetData>
  <sheetProtection password="CF4A" sheet="1" select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5" sqref="D5"/>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378</v>
      </c>
      <c r="B2" s="42"/>
      <c r="C2" s="42"/>
      <c r="D2" s="42"/>
      <c r="E2" s="42"/>
    </row>
    <row r="3" ht="39.95" customHeight="1" spans="1:5">
      <c r="A3" s="43" t="s">
        <v>7</v>
      </c>
      <c r="B3" s="44" t="s">
        <v>8</v>
      </c>
      <c r="C3" s="45" t="s">
        <v>9</v>
      </c>
      <c r="D3" s="46" t="s">
        <v>10</v>
      </c>
      <c r="E3" s="47" t="s">
        <v>11</v>
      </c>
    </row>
    <row r="4" ht="39.95" customHeight="1" spans="1:5">
      <c r="A4" s="48">
        <v>1</v>
      </c>
      <c r="B4" s="49" t="s">
        <v>12</v>
      </c>
      <c r="C4" s="50">
        <f>'7-怀化劳务'!G140</f>
        <v>1789968</v>
      </c>
      <c r="D4" s="50">
        <f>'7-怀化劳务'!I140</f>
        <v>0</v>
      </c>
      <c r="E4" s="51"/>
    </row>
    <row r="5" ht="39.95" customHeight="1" spans="1:5">
      <c r="A5" s="48">
        <v>2</v>
      </c>
      <c r="B5" s="49" t="s">
        <v>13</v>
      </c>
      <c r="C5" s="50">
        <f>'7-怀化设备'!G13</f>
        <v>1823200</v>
      </c>
      <c r="D5" s="50">
        <f>'7-怀化设备'!I13</f>
        <v>0</v>
      </c>
      <c r="E5" s="51"/>
    </row>
    <row r="6" ht="39.95" customHeight="1" spans="1:5">
      <c r="A6" s="48"/>
      <c r="B6" s="49"/>
      <c r="C6" s="50"/>
      <c r="D6" s="52"/>
      <c r="E6" s="51"/>
    </row>
    <row r="7" ht="39.95" customHeight="1" spans="1:5">
      <c r="A7" s="53"/>
      <c r="B7" s="54" t="s">
        <v>14</v>
      </c>
      <c r="C7" s="55">
        <f>SUM(C4:C6)</f>
        <v>3613168</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64" sqref="H64"/>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151" customWidth="1"/>
    <col min="6" max="6" width="8.63333333333333" style="152"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9"/>
      <c r="F1" s="159"/>
      <c r="G1" s="158"/>
      <c r="H1" s="159"/>
      <c r="I1" s="158"/>
      <c r="J1" s="158"/>
    </row>
    <row r="2" s="142" customFormat="1" ht="33.95" customHeight="1" spans="1:10">
      <c r="A2" s="160" t="s">
        <v>379</v>
      </c>
      <c r="B2" s="160"/>
      <c r="C2" s="160"/>
      <c r="D2" s="160"/>
      <c r="E2" s="161"/>
      <c r="F2" s="161"/>
      <c r="G2" s="160"/>
      <c r="H2" s="162"/>
      <c r="I2" s="160"/>
      <c r="J2" s="160"/>
    </row>
    <row r="3" s="143" customFormat="1" ht="99.95" customHeight="1" spans="1:10">
      <c r="A3" s="163"/>
      <c r="B3" s="164" t="s">
        <v>18</v>
      </c>
      <c r="C3" s="165" t="s">
        <v>19</v>
      </c>
      <c r="D3" s="166" t="s">
        <v>20</v>
      </c>
      <c r="E3" s="167" t="s">
        <v>372</v>
      </c>
      <c r="F3" s="168" t="s">
        <v>373</v>
      </c>
      <c r="G3" s="169" t="s">
        <v>23</v>
      </c>
      <c r="H3" s="170" t="s">
        <v>24</v>
      </c>
      <c r="I3" s="202" t="s">
        <v>25</v>
      </c>
      <c r="J3" s="203" t="s">
        <v>26</v>
      </c>
    </row>
    <row r="4" s="144" customFormat="1" ht="29.1" customHeight="1" spans="1:10">
      <c r="A4" s="171" t="s">
        <v>27</v>
      </c>
      <c r="B4" s="172" t="s">
        <v>28</v>
      </c>
      <c r="C4" s="172"/>
      <c r="D4" s="173"/>
      <c r="E4" s="174"/>
      <c r="F4" s="175">
        <v>0</v>
      </c>
      <c r="G4" s="176">
        <v>0</v>
      </c>
      <c r="H4" s="177">
        <v>0</v>
      </c>
      <c r="I4" s="204"/>
      <c r="J4" s="205"/>
    </row>
    <row r="5" s="144" customFormat="1" ht="29.1" customHeight="1" spans="1:10">
      <c r="A5" s="171" t="s">
        <v>29</v>
      </c>
      <c r="B5" s="178" t="s">
        <v>30</v>
      </c>
      <c r="C5" s="172"/>
      <c r="D5" s="173"/>
      <c r="E5" s="174"/>
      <c r="F5" s="175"/>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ROUND(F7*报价汇总表7!$C$8,2)</f>
        <v>0</v>
      </c>
      <c r="I7" s="208"/>
      <c r="J7" s="209"/>
    </row>
    <row r="8" s="144" customFormat="1" ht="48.95" customHeight="1" spans="1:10">
      <c r="A8" s="187" t="s">
        <v>37</v>
      </c>
      <c r="B8" s="188" t="s">
        <v>38</v>
      </c>
      <c r="C8" s="188"/>
      <c r="D8" s="189" t="s">
        <v>36</v>
      </c>
      <c r="E8" s="190"/>
      <c r="F8" s="191">
        <v>27.19</v>
      </c>
      <c r="G8" s="192">
        <f t="shared" si="0"/>
        <v>0</v>
      </c>
      <c r="H8" s="193">
        <f>ROUND(F8*报价汇总表7!$C$8,2)</f>
        <v>0</v>
      </c>
      <c r="I8" s="208"/>
      <c r="J8" s="209"/>
    </row>
    <row r="9" s="144" customFormat="1" ht="48" customHeight="1" spans="1:10">
      <c r="A9" s="187" t="s">
        <v>39</v>
      </c>
      <c r="B9" s="188" t="s">
        <v>40</v>
      </c>
      <c r="C9" s="188"/>
      <c r="D9" s="189" t="s">
        <v>36</v>
      </c>
      <c r="E9" s="190"/>
      <c r="F9" s="191">
        <v>20.39</v>
      </c>
      <c r="G9" s="192">
        <f t="shared" si="0"/>
        <v>0</v>
      </c>
      <c r="H9" s="193">
        <f>ROUND(F9*报价汇总表7!$C$8,2)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ROUND(F12*报价汇总表7!$C$8,2)</f>
        <v>0</v>
      </c>
      <c r="I12" s="208"/>
      <c r="J12" s="210"/>
    </row>
    <row r="13" ht="42" hidden="1" customHeight="1" spans="1:10">
      <c r="A13" s="187" t="s">
        <v>49</v>
      </c>
      <c r="B13" s="188" t="s">
        <v>50</v>
      </c>
      <c r="C13" s="188" t="s">
        <v>51</v>
      </c>
      <c r="D13" s="189" t="s">
        <v>48</v>
      </c>
      <c r="E13" s="190"/>
      <c r="F13" s="191">
        <v>156.95</v>
      </c>
      <c r="G13" s="192">
        <f t="shared" si="0"/>
        <v>0</v>
      </c>
      <c r="H13" s="193">
        <f>ROUND(F13*报价汇总表7!$C$8,2)</f>
        <v>0</v>
      </c>
      <c r="I13" s="208"/>
      <c r="J13" s="210"/>
    </row>
    <row r="14" ht="42" hidden="1" customHeight="1" spans="1:10">
      <c r="A14" s="187" t="s">
        <v>52</v>
      </c>
      <c r="B14" s="188" t="s">
        <v>53</v>
      </c>
      <c r="C14" s="188" t="s">
        <v>47</v>
      </c>
      <c r="D14" s="189" t="s">
        <v>48</v>
      </c>
      <c r="E14" s="190"/>
      <c r="F14" s="191">
        <v>191.55</v>
      </c>
      <c r="G14" s="192">
        <f t="shared" si="0"/>
        <v>0</v>
      </c>
      <c r="H14" s="193">
        <f>ROUND(F14*报价汇总表7!$C$8,2)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v>500</v>
      </c>
      <c r="F16" s="191">
        <v>155.88</v>
      </c>
      <c r="G16" s="192">
        <f t="shared" ref="G16:G66" si="1">ROUND(E16*F16,0)</f>
        <v>77940</v>
      </c>
      <c r="H16" s="201"/>
      <c r="I16" s="208">
        <f>ROUND(E16*H16,0)</f>
        <v>0</v>
      </c>
      <c r="J16" s="210"/>
    </row>
    <row r="17" ht="66" customHeight="1" spans="1:10">
      <c r="A17" s="187" t="s">
        <v>58</v>
      </c>
      <c r="B17" s="188" t="s">
        <v>59</v>
      </c>
      <c r="C17" s="188" t="s">
        <v>60</v>
      </c>
      <c r="D17" s="189" t="s">
        <v>36</v>
      </c>
      <c r="E17" s="190"/>
      <c r="F17" s="191">
        <v>2.21</v>
      </c>
      <c r="G17" s="192">
        <f t="shared" si="1"/>
        <v>0</v>
      </c>
      <c r="H17" s="193">
        <f>ROUND(F17*报价汇总表7!$C$8,2)</f>
        <v>0</v>
      </c>
      <c r="I17" s="208"/>
      <c r="J17" s="210" t="s">
        <v>61</v>
      </c>
    </row>
    <row r="18" ht="53.1" customHeight="1" spans="1:10">
      <c r="A18" s="187" t="s">
        <v>62</v>
      </c>
      <c r="B18" s="188" t="s">
        <v>63</v>
      </c>
      <c r="C18" s="188" t="s">
        <v>47</v>
      </c>
      <c r="D18" s="189" t="s">
        <v>48</v>
      </c>
      <c r="E18" s="190"/>
      <c r="F18" s="191">
        <v>102.07</v>
      </c>
      <c r="G18" s="192">
        <f t="shared" si="1"/>
        <v>0</v>
      </c>
      <c r="H18" s="193">
        <f>ROUND(F18*报价汇总表7!$C$8,2)</f>
        <v>0</v>
      </c>
      <c r="I18" s="208"/>
      <c r="J18" s="210"/>
    </row>
    <row r="19" ht="50.1" customHeight="1" spans="1:10">
      <c r="A19" s="187" t="s">
        <v>64</v>
      </c>
      <c r="B19" s="188" t="s">
        <v>65</v>
      </c>
      <c r="C19" s="188" t="s">
        <v>47</v>
      </c>
      <c r="D19" s="189" t="s">
        <v>48</v>
      </c>
      <c r="E19" s="190"/>
      <c r="F19" s="191">
        <v>102.07</v>
      </c>
      <c r="G19" s="192">
        <f t="shared" si="1"/>
        <v>0</v>
      </c>
      <c r="H19" s="193">
        <f>ROUND(F19*报价汇总表7!$C$8,2)</f>
        <v>0</v>
      </c>
      <c r="I19" s="208"/>
      <c r="J19" s="210"/>
    </row>
    <row r="20" ht="60.95" customHeight="1" spans="1:10">
      <c r="A20" s="187" t="s">
        <v>66</v>
      </c>
      <c r="B20" s="188" t="s">
        <v>67</v>
      </c>
      <c r="C20" s="188" t="s">
        <v>47</v>
      </c>
      <c r="D20" s="189" t="s">
        <v>48</v>
      </c>
      <c r="E20" s="190"/>
      <c r="F20" s="191">
        <v>87.31</v>
      </c>
      <c r="G20" s="192">
        <f t="shared" si="1"/>
        <v>0</v>
      </c>
      <c r="H20" s="193">
        <f>ROUND(F20*报价汇总表7!$C$8,2)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ROUND(F22*报价汇总表7!$C$8,2)</f>
        <v>0</v>
      </c>
      <c r="I22" s="208"/>
      <c r="J22" s="210"/>
    </row>
    <row r="23" ht="69" customHeight="1" spans="1:10">
      <c r="A23" s="187" t="s">
        <v>73</v>
      </c>
      <c r="B23" s="188" t="s">
        <v>74</v>
      </c>
      <c r="C23" s="188" t="s">
        <v>72</v>
      </c>
      <c r="D23" s="194" t="s">
        <v>48</v>
      </c>
      <c r="E23" s="190"/>
      <c r="F23" s="191">
        <v>121.75</v>
      </c>
      <c r="G23" s="192">
        <f t="shared" si="1"/>
        <v>0</v>
      </c>
      <c r="H23" s="193">
        <f>ROUND(F23*报价汇总表7!$C$8,2)</f>
        <v>0</v>
      </c>
      <c r="I23" s="208"/>
      <c r="J23" s="210"/>
    </row>
    <row r="24" ht="51" customHeight="1" spans="1:10">
      <c r="A24" s="187" t="s">
        <v>75</v>
      </c>
      <c r="B24" s="195" t="s">
        <v>76</v>
      </c>
      <c r="C24" s="188" t="s">
        <v>72</v>
      </c>
      <c r="D24" s="196" t="s">
        <v>48</v>
      </c>
      <c r="E24" s="190"/>
      <c r="F24" s="191">
        <v>170.55</v>
      </c>
      <c r="G24" s="192">
        <f t="shared" si="1"/>
        <v>0</v>
      </c>
      <c r="H24" s="193">
        <f>ROUND(F24*报价汇总表7!$C$8,2)</f>
        <v>0</v>
      </c>
      <c r="I24" s="208"/>
      <c r="J24" s="210"/>
    </row>
    <row r="25" ht="56.1" customHeight="1" spans="1:10">
      <c r="A25" s="187" t="s">
        <v>77</v>
      </c>
      <c r="B25" s="195" t="s">
        <v>78</v>
      </c>
      <c r="C25" s="188" t="s">
        <v>72</v>
      </c>
      <c r="D25" s="196" t="s">
        <v>48</v>
      </c>
      <c r="E25" s="190"/>
      <c r="F25" s="191">
        <v>58.81</v>
      </c>
      <c r="G25" s="192">
        <f t="shared" si="1"/>
        <v>0</v>
      </c>
      <c r="H25" s="193">
        <f>ROUND(F25*报价汇总表7!$C$8,2)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37.65</v>
      </c>
      <c r="G28" s="192">
        <f t="shared" si="1"/>
        <v>0</v>
      </c>
      <c r="H28" s="193">
        <f>ROUND(F28*报价汇总表7!$C$8,2)</f>
        <v>0</v>
      </c>
      <c r="I28" s="208"/>
      <c r="J28" s="210"/>
    </row>
    <row r="29" ht="56.1" customHeight="1" spans="1:10">
      <c r="A29" s="187" t="s">
        <v>86</v>
      </c>
      <c r="B29" s="188" t="s">
        <v>87</v>
      </c>
      <c r="C29" s="188" t="s">
        <v>85</v>
      </c>
      <c r="D29" s="189" t="s">
        <v>36</v>
      </c>
      <c r="E29" s="190"/>
      <c r="F29" s="191">
        <v>1.84</v>
      </c>
      <c r="G29" s="192">
        <f t="shared" si="1"/>
        <v>0</v>
      </c>
      <c r="H29" s="193">
        <f>ROUND(F29*报价汇总表7!$C$8,2)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20.4</v>
      </c>
      <c r="G31" s="192">
        <f t="shared" si="1"/>
        <v>0</v>
      </c>
      <c r="H31" s="193">
        <f>ROUND(F31*报价汇总表7!$C$8,2)</f>
        <v>0</v>
      </c>
      <c r="I31" s="208"/>
      <c r="J31" s="210"/>
    </row>
    <row r="32" ht="54" customHeight="1" spans="1:10">
      <c r="A32" s="187" t="s">
        <v>92</v>
      </c>
      <c r="B32" s="188" t="s">
        <v>93</v>
      </c>
      <c r="C32" s="188" t="s">
        <v>85</v>
      </c>
      <c r="D32" s="189" t="s">
        <v>36</v>
      </c>
      <c r="E32" s="190"/>
      <c r="F32" s="191">
        <v>1.97</v>
      </c>
      <c r="G32" s="192">
        <f t="shared" si="1"/>
        <v>0</v>
      </c>
      <c r="H32" s="193">
        <f>ROUND(F32*报价汇总表7!$C$8,2)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57.22</v>
      </c>
      <c r="G35" s="192">
        <f t="shared" si="1"/>
        <v>0</v>
      </c>
      <c r="H35" s="193">
        <f>ROUND(F35*报价汇总表7!$C$8,2)</f>
        <v>0</v>
      </c>
      <c r="I35" s="208"/>
      <c r="J35" s="210"/>
    </row>
    <row r="36" ht="48.95" customHeight="1" spans="1:10">
      <c r="A36" s="187" t="s">
        <v>101</v>
      </c>
      <c r="B36" s="188" t="s">
        <v>102</v>
      </c>
      <c r="C36" s="188" t="s">
        <v>100</v>
      </c>
      <c r="D36" s="189" t="s">
        <v>36</v>
      </c>
      <c r="E36" s="190"/>
      <c r="F36" s="191">
        <v>2.79</v>
      </c>
      <c r="G36" s="192">
        <f t="shared" si="1"/>
        <v>0</v>
      </c>
      <c r="H36" s="193">
        <f>ROUND(F36*报价汇总表7!$C$8,2)</f>
        <v>0</v>
      </c>
      <c r="I36" s="208"/>
      <c r="J36" s="210"/>
    </row>
    <row r="37" ht="54.95" customHeight="1" spans="1:10">
      <c r="A37" s="187" t="s">
        <v>103</v>
      </c>
      <c r="B37" s="188" t="s">
        <v>104</v>
      </c>
      <c r="C37" s="188" t="s">
        <v>100</v>
      </c>
      <c r="D37" s="189" t="s">
        <v>36</v>
      </c>
      <c r="E37" s="190"/>
      <c r="F37" s="191">
        <v>56.18</v>
      </c>
      <c r="G37" s="192">
        <f t="shared" si="1"/>
        <v>0</v>
      </c>
      <c r="H37" s="193">
        <f>ROUND(F37*报价汇总表7!$C$8,2)</f>
        <v>0</v>
      </c>
      <c r="I37" s="208"/>
      <c r="J37" s="210"/>
    </row>
    <row r="38" ht="47.1" customHeight="1" spans="1:10">
      <c r="A38" s="187" t="s">
        <v>105</v>
      </c>
      <c r="B38" s="188" t="s">
        <v>106</v>
      </c>
      <c r="C38" s="188" t="s">
        <v>100</v>
      </c>
      <c r="D38" s="189" t="s">
        <v>36</v>
      </c>
      <c r="E38" s="190"/>
      <c r="F38" s="191">
        <v>2.72</v>
      </c>
      <c r="G38" s="192">
        <f t="shared" si="1"/>
        <v>0</v>
      </c>
      <c r="H38" s="193">
        <f>ROUND(F38*报价汇总表7!$C$8,2)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23</v>
      </c>
      <c r="G41" s="192">
        <f t="shared" si="1"/>
        <v>0</v>
      </c>
      <c r="H41" s="193">
        <f>ROUND(F41*报价汇总表7!$C$8,2)</f>
        <v>0</v>
      </c>
      <c r="I41" s="208"/>
      <c r="J41" s="210"/>
    </row>
    <row r="42" ht="69.95" customHeight="1" spans="1:10">
      <c r="A42" s="187" t="s">
        <v>114</v>
      </c>
      <c r="B42" s="188" t="s">
        <v>115</v>
      </c>
      <c r="C42" s="188" t="s">
        <v>113</v>
      </c>
      <c r="D42" s="189" t="s">
        <v>36</v>
      </c>
      <c r="E42" s="190"/>
      <c r="F42" s="191">
        <v>2.76</v>
      </c>
      <c r="G42" s="192">
        <f t="shared" si="1"/>
        <v>0</v>
      </c>
      <c r="H42" s="193">
        <f>ROUND(F42*报价汇总表7!$C$8,2)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42.96</v>
      </c>
      <c r="G44" s="192">
        <f t="shared" si="1"/>
        <v>0</v>
      </c>
      <c r="H44" s="193">
        <f>ROUND(F44*报价汇总表7!$C$8,2)</f>
        <v>0</v>
      </c>
      <c r="I44" s="208"/>
      <c r="J44" s="210"/>
    </row>
    <row r="45" ht="59.1" customHeight="1" spans="1:10">
      <c r="A45" s="187" t="s">
        <v>121</v>
      </c>
      <c r="B45" s="195" t="s">
        <v>122</v>
      </c>
      <c r="C45" s="188" t="s">
        <v>120</v>
      </c>
      <c r="D45" s="197" t="s">
        <v>36</v>
      </c>
      <c r="E45" s="190"/>
      <c r="F45" s="191">
        <v>2.74</v>
      </c>
      <c r="G45" s="192">
        <f t="shared" si="1"/>
        <v>0</v>
      </c>
      <c r="H45" s="193">
        <f>ROUND(F45*报价汇总表7!$C$8,2)</f>
        <v>0</v>
      </c>
      <c r="I45" s="208"/>
      <c r="J45" s="210"/>
    </row>
    <row r="46" ht="62.1" customHeight="1" spans="1:10">
      <c r="A46" s="187" t="s">
        <v>123</v>
      </c>
      <c r="B46" s="195" t="s">
        <v>124</v>
      </c>
      <c r="C46" s="188" t="s">
        <v>120</v>
      </c>
      <c r="D46" s="197" t="s">
        <v>36</v>
      </c>
      <c r="E46" s="190"/>
      <c r="F46" s="191">
        <v>57.2</v>
      </c>
      <c r="G46" s="192">
        <f t="shared" si="1"/>
        <v>0</v>
      </c>
      <c r="H46" s="193">
        <f>ROUND(F46*报价汇总表7!$C$8,2)</f>
        <v>0</v>
      </c>
      <c r="I46" s="208"/>
      <c r="J46" s="210"/>
    </row>
    <row r="47" ht="60" customHeight="1" spans="1:10">
      <c r="A47" s="179" t="s">
        <v>125</v>
      </c>
      <c r="B47" s="181" t="s">
        <v>126</v>
      </c>
      <c r="C47" s="188" t="s">
        <v>120</v>
      </c>
      <c r="D47" s="189" t="s">
        <v>36</v>
      </c>
      <c r="E47" s="190"/>
      <c r="F47" s="191">
        <v>2.75</v>
      </c>
      <c r="G47" s="192">
        <f t="shared" si="1"/>
        <v>0</v>
      </c>
      <c r="H47" s="193">
        <f>ROUND(F47*报价汇总表7!$C$8,2)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ROUND(F49*报价汇总表7!$C$8,2)</f>
        <v>0</v>
      </c>
      <c r="I49" s="208"/>
      <c r="J49" s="210" t="s">
        <v>132</v>
      </c>
    </row>
    <row r="50" ht="78" customHeight="1" spans="1:10">
      <c r="A50" s="187" t="s">
        <v>133</v>
      </c>
      <c r="B50" s="188" t="s">
        <v>134</v>
      </c>
      <c r="C50" s="188" t="s">
        <v>131</v>
      </c>
      <c r="D50" s="189" t="s">
        <v>36</v>
      </c>
      <c r="E50" s="190"/>
      <c r="F50" s="191">
        <v>0.97</v>
      </c>
      <c r="G50" s="192">
        <f t="shared" si="1"/>
        <v>0</v>
      </c>
      <c r="H50" s="193">
        <f>ROUND(F50*报价汇总表7!$C$8,2)</f>
        <v>0</v>
      </c>
      <c r="I50" s="208"/>
      <c r="J50" s="210" t="s">
        <v>132</v>
      </c>
    </row>
    <row r="51" ht="78" customHeight="1" spans="1:10">
      <c r="A51" s="187" t="s">
        <v>135</v>
      </c>
      <c r="B51" s="188" t="s">
        <v>136</v>
      </c>
      <c r="C51" s="188" t="s">
        <v>131</v>
      </c>
      <c r="D51" s="189" t="s">
        <v>36</v>
      </c>
      <c r="E51" s="190"/>
      <c r="F51" s="191">
        <v>23.16</v>
      </c>
      <c r="G51" s="192">
        <f t="shared" si="1"/>
        <v>0</v>
      </c>
      <c r="H51" s="193">
        <f>ROUND(F51*报价汇总表7!$C$8,2)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ROUND(F53*报价汇总表7!$C$8,2)</f>
        <v>0</v>
      </c>
      <c r="I53" s="208"/>
      <c r="J53" s="210"/>
    </row>
    <row r="54" ht="41.1" customHeight="1" spans="1:10">
      <c r="A54" s="187" t="s">
        <v>142</v>
      </c>
      <c r="B54" s="188" t="s">
        <v>143</v>
      </c>
      <c r="C54" s="188" t="s">
        <v>141</v>
      </c>
      <c r="D54" s="194" t="s">
        <v>144</v>
      </c>
      <c r="E54" s="190"/>
      <c r="F54" s="191">
        <v>19000</v>
      </c>
      <c r="G54" s="192">
        <f t="shared" si="1"/>
        <v>0</v>
      </c>
      <c r="H54" s="193">
        <f>ROUND(F54*报价汇总表7!$C$8,2)</f>
        <v>0</v>
      </c>
      <c r="I54" s="208"/>
      <c r="J54" s="210"/>
    </row>
    <row r="55" ht="26.1" customHeight="1" spans="1:10">
      <c r="A55" s="187" t="s">
        <v>145</v>
      </c>
      <c r="B55" s="199" t="s">
        <v>146</v>
      </c>
      <c r="C55" s="188"/>
      <c r="D55" s="194"/>
      <c r="E55" s="190"/>
      <c r="F55" s="191">
        <v>0</v>
      </c>
      <c r="G55" s="192">
        <f t="shared" si="1"/>
        <v>0</v>
      </c>
      <c r="H55" s="193"/>
      <c r="I55" s="208">
        <f t="shared" ref="I55:I64"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v>0</v>
      </c>
      <c r="G57" s="192">
        <f t="shared" si="1"/>
        <v>0</v>
      </c>
      <c r="H57" s="193"/>
      <c r="I57" s="208">
        <f t="shared" si="2"/>
        <v>0</v>
      </c>
      <c r="J57" s="205"/>
    </row>
    <row r="58" ht="26.1" hidden="1" customHeight="1" spans="1:10">
      <c r="A58" s="179"/>
      <c r="B58" s="200" t="s">
        <v>149</v>
      </c>
      <c r="C58" s="188"/>
      <c r="D58" s="197"/>
      <c r="E58" s="190"/>
      <c r="F58" s="191">
        <v>0</v>
      </c>
      <c r="G58" s="192">
        <f t="shared" si="1"/>
        <v>0</v>
      </c>
      <c r="H58" s="193"/>
      <c r="I58" s="208">
        <f t="shared" si="2"/>
        <v>0</v>
      </c>
      <c r="J58" s="205"/>
    </row>
    <row r="59" ht="26.1" hidden="1" customHeight="1" spans="1:10">
      <c r="A59" s="187"/>
      <c r="B59" s="199" t="s">
        <v>150</v>
      </c>
      <c r="C59" s="188"/>
      <c r="D59" s="189"/>
      <c r="E59" s="190"/>
      <c r="F59" s="191">
        <v>0</v>
      </c>
      <c r="G59" s="192">
        <f t="shared" si="1"/>
        <v>0</v>
      </c>
      <c r="H59" s="193"/>
      <c r="I59" s="208">
        <f t="shared" si="2"/>
        <v>0</v>
      </c>
      <c r="J59" s="205"/>
    </row>
    <row r="60" ht="26.1" hidden="1" customHeight="1" spans="1:10">
      <c r="A60" s="187"/>
      <c r="B60" s="199" t="s">
        <v>151</v>
      </c>
      <c r="C60" s="188"/>
      <c r="D60" s="189"/>
      <c r="E60" s="190"/>
      <c r="F60" s="191">
        <v>0</v>
      </c>
      <c r="G60" s="192">
        <f t="shared" si="1"/>
        <v>0</v>
      </c>
      <c r="H60" s="193"/>
      <c r="I60" s="208">
        <f t="shared" si="2"/>
        <v>0</v>
      </c>
      <c r="J60" s="205"/>
    </row>
    <row r="61" ht="26.1" hidden="1" customHeight="1" spans="1:10">
      <c r="A61" s="187"/>
      <c r="B61" s="199" t="s">
        <v>152</v>
      </c>
      <c r="C61" s="188"/>
      <c r="D61" s="189"/>
      <c r="E61" s="190"/>
      <c r="F61" s="191">
        <v>0</v>
      </c>
      <c r="G61" s="192">
        <f t="shared" si="1"/>
        <v>0</v>
      </c>
      <c r="H61" s="193"/>
      <c r="I61" s="208">
        <f t="shared" si="2"/>
        <v>0</v>
      </c>
      <c r="J61" s="205"/>
    </row>
    <row r="62" ht="48" customHeight="1" spans="1:10">
      <c r="A62" s="187" t="s">
        <v>153</v>
      </c>
      <c r="B62" s="199" t="s">
        <v>154</v>
      </c>
      <c r="C62" s="188" t="s">
        <v>155</v>
      </c>
      <c r="D62" s="189" t="s">
        <v>36</v>
      </c>
      <c r="E62" s="190"/>
      <c r="F62" s="191">
        <v>0</v>
      </c>
      <c r="G62" s="192">
        <f t="shared" si="1"/>
        <v>0</v>
      </c>
      <c r="H62" s="193"/>
      <c r="I62" s="208">
        <f t="shared" si="2"/>
        <v>0</v>
      </c>
      <c r="J62" s="205"/>
    </row>
    <row r="63" ht="48" customHeight="1" spans="1:10">
      <c r="A63" s="187" t="s">
        <v>156</v>
      </c>
      <c r="B63" s="199" t="s">
        <v>157</v>
      </c>
      <c r="C63" s="188" t="s">
        <v>155</v>
      </c>
      <c r="D63" s="189" t="s">
        <v>36</v>
      </c>
      <c r="E63" s="190"/>
      <c r="F63" s="191">
        <v>0</v>
      </c>
      <c r="G63" s="192">
        <f t="shared" si="1"/>
        <v>0</v>
      </c>
      <c r="H63" s="193"/>
      <c r="I63" s="208">
        <f t="shared" si="2"/>
        <v>0</v>
      </c>
      <c r="J63" s="205"/>
    </row>
    <row r="64" ht="48" customHeight="1" spans="1:10">
      <c r="A64" s="187" t="s">
        <v>158</v>
      </c>
      <c r="B64" s="199" t="s">
        <v>159</v>
      </c>
      <c r="C64" s="188" t="s">
        <v>155</v>
      </c>
      <c r="D64" s="189" t="s">
        <v>36</v>
      </c>
      <c r="E64" s="190">
        <v>170000</v>
      </c>
      <c r="F64" s="191">
        <v>1.7</v>
      </c>
      <c r="G64" s="192">
        <f t="shared" si="1"/>
        <v>289000</v>
      </c>
      <c r="H64" s="201"/>
      <c r="I64" s="208">
        <f t="shared" si="2"/>
        <v>0</v>
      </c>
      <c r="J64" s="205"/>
    </row>
    <row r="65" ht="48" customHeight="1" spans="1:10">
      <c r="A65" s="187" t="s">
        <v>160</v>
      </c>
      <c r="B65" s="199" t="s">
        <v>161</v>
      </c>
      <c r="C65" s="188" t="s">
        <v>155</v>
      </c>
      <c r="D65" s="189" t="s">
        <v>36</v>
      </c>
      <c r="E65" s="190"/>
      <c r="F65" s="191">
        <v>1.08</v>
      </c>
      <c r="G65" s="192">
        <f t="shared" si="1"/>
        <v>0</v>
      </c>
      <c r="H65" s="193">
        <f>ROUND(F65*报价汇总表7!$C$8,2)</f>
        <v>0</v>
      </c>
      <c r="I65" s="208"/>
      <c r="J65" s="205"/>
    </row>
    <row r="66" ht="48" customHeight="1" spans="1:10">
      <c r="A66" s="187" t="s">
        <v>162</v>
      </c>
      <c r="B66" s="199" t="s">
        <v>163</v>
      </c>
      <c r="C66" s="188" t="s">
        <v>155</v>
      </c>
      <c r="D66" s="189" t="s">
        <v>36</v>
      </c>
      <c r="E66" s="190"/>
      <c r="F66" s="191">
        <v>0</v>
      </c>
      <c r="G66" s="192">
        <f t="shared" si="1"/>
        <v>0</v>
      </c>
      <c r="H66" s="193"/>
      <c r="I66" s="208">
        <f>ROUND(E66*H66,0)</f>
        <v>0</v>
      </c>
      <c r="J66" s="205"/>
    </row>
    <row r="67" ht="48" customHeight="1" spans="1:10">
      <c r="A67" s="187" t="s">
        <v>164</v>
      </c>
      <c r="B67" s="199" t="s">
        <v>165</v>
      </c>
      <c r="C67" s="188" t="s">
        <v>166</v>
      </c>
      <c r="D67" s="189" t="s">
        <v>36</v>
      </c>
      <c r="E67" s="190"/>
      <c r="F67" s="191">
        <v>10</v>
      </c>
      <c r="G67" s="192"/>
      <c r="H67" s="193">
        <f>ROUND(F67*报价汇总表7!$C$8,2)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170000</v>
      </c>
      <c r="F69" s="191">
        <v>2.36</v>
      </c>
      <c r="G69" s="192">
        <f>ROUND(E69*F69,0)</f>
        <v>401200</v>
      </c>
      <c r="H69" s="201"/>
      <c r="I69" s="208">
        <f>ROUND(E69*H69,0)</f>
        <v>0</v>
      </c>
      <c r="J69" s="210"/>
    </row>
    <row r="70" ht="81.95" customHeight="1" spans="1:10">
      <c r="A70" s="187" t="s">
        <v>172</v>
      </c>
      <c r="B70" s="211" t="s">
        <v>173</v>
      </c>
      <c r="C70" s="188" t="s">
        <v>171</v>
      </c>
      <c r="D70" s="194" t="s">
        <v>36</v>
      </c>
      <c r="E70" s="190"/>
      <c r="F70" s="191">
        <v>1.89</v>
      </c>
      <c r="G70" s="192">
        <f t="shared" ref="G70:G75" si="3">ROUND(E70*F70,0)</f>
        <v>0</v>
      </c>
      <c r="H70" s="193">
        <f>ROUND(F70*报价汇总表7!$C$8,2)</f>
        <v>0</v>
      </c>
      <c r="I70" s="208"/>
      <c r="J70" s="210"/>
    </row>
    <row r="71" ht="39" customHeight="1" spans="1:10">
      <c r="A71" s="187" t="s">
        <v>174</v>
      </c>
      <c r="B71" s="188" t="s">
        <v>175</v>
      </c>
      <c r="C71" s="188"/>
      <c r="D71" s="194"/>
      <c r="E71" s="190"/>
      <c r="F71" s="191"/>
      <c r="G71" s="192">
        <f t="shared" si="3"/>
        <v>0</v>
      </c>
      <c r="H71" s="193"/>
      <c r="I71" s="208"/>
      <c r="J71" s="210"/>
    </row>
    <row r="72" ht="65.1" customHeight="1" spans="1:10">
      <c r="A72" s="187" t="s">
        <v>176</v>
      </c>
      <c r="B72" s="211" t="s">
        <v>177</v>
      </c>
      <c r="C72" s="188" t="s">
        <v>178</v>
      </c>
      <c r="D72" s="194" t="s">
        <v>36</v>
      </c>
      <c r="E72" s="190"/>
      <c r="F72" s="191">
        <v>1.13</v>
      </c>
      <c r="G72" s="192">
        <f t="shared" si="3"/>
        <v>0</v>
      </c>
      <c r="H72" s="193">
        <f>ROUND(F72*报价汇总表7!$C$8,2)</f>
        <v>0</v>
      </c>
      <c r="I72" s="208"/>
      <c r="J72" s="210"/>
    </row>
    <row r="73" ht="39" customHeight="1" spans="1:10">
      <c r="A73" s="187" t="s">
        <v>179</v>
      </c>
      <c r="B73" s="188" t="s">
        <v>180</v>
      </c>
      <c r="C73" s="188"/>
      <c r="D73" s="194"/>
      <c r="E73" s="190"/>
      <c r="F73" s="191"/>
      <c r="G73" s="192">
        <f t="shared" si="3"/>
        <v>0</v>
      </c>
      <c r="H73" s="193"/>
      <c r="I73" s="208"/>
      <c r="J73" s="210"/>
    </row>
    <row r="74" ht="66.95" customHeight="1" spans="1:10">
      <c r="A74" s="187" t="s">
        <v>181</v>
      </c>
      <c r="B74" s="211" t="s">
        <v>182</v>
      </c>
      <c r="C74" s="188" t="s">
        <v>183</v>
      </c>
      <c r="D74" s="194" t="s">
        <v>36</v>
      </c>
      <c r="E74" s="190"/>
      <c r="F74" s="191">
        <v>1.42</v>
      </c>
      <c r="G74" s="192">
        <f t="shared" si="3"/>
        <v>0</v>
      </c>
      <c r="H74" s="193">
        <f>ROUND(F74*报价汇总表7!$C$8,2)</f>
        <v>0</v>
      </c>
      <c r="I74" s="208"/>
      <c r="J74" s="210"/>
    </row>
    <row r="75" ht="65.1" customHeight="1" spans="1:10">
      <c r="A75" s="187" t="s">
        <v>184</v>
      </c>
      <c r="B75" s="178" t="s">
        <v>185</v>
      </c>
      <c r="C75" s="212" t="s">
        <v>186</v>
      </c>
      <c r="D75" s="194" t="s">
        <v>36</v>
      </c>
      <c r="E75" s="190">
        <v>170000</v>
      </c>
      <c r="F75" s="213">
        <v>2.08</v>
      </c>
      <c r="G75" s="192">
        <f t="shared" si="3"/>
        <v>353600</v>
      </c>
      <c r="H75" s="201"/>
      <c r="I75" s="208">
        <f>ROUND(E75*H75,0)</f>
        <v>0</v>
      </c>
      <c r="J75" s="210"/>
    </row>
    <row r="76" ht="60" customHeight="1" spans="1:10">
      <c r="A76" s="187" t="s">
        <v>187</v>
      </c>
      <c r="B76" s="188" t="s">
        <v>188</v>
      </c>
      <c r="C76" s="188"/>
      <c r="D76" s="194" t="s">
        <v>33</v>
      </c>
      <c r="E76" s="190"/>
      <c r="F76" s="191">
        <v>0</v>
      </c>
      <c r="G76" s="192">
        <f t="shared" ref="G76:G98" si="4">ROUND(E76*F76,0)</f>
        <v>0</v>
      </c>
      <c r="H76" s="193"/>
      <c r="I76" s="208">
        <f t="shared" ref="I76:I97" si="5">ROUND(E76*H76,0)</f>
        <v>0</v>
      </c>
      <c r="J76" s="210"/>
    </row>
    <row r="77" ht="42" customHeight="1" spans="1:10">
      <c r="A77" s="187" t="s">
        <v>189</v>
      </c>
      <c r="B77" s="188" t="s">
        <v>190</v>
      </c>
      <c r="C77" s="188" t="s">
        <v>191</v>
      </c>
      <c r="D77" s="189" t="s">
        <v>48</v>
      </c>
      <c r="E77" s="190"/>
      <c r="F77" s="191">
        <v>39.62</v>
      </c>
      <c r="G77" s="192">
        <f t="shared" si="4"/>
        <v>0</v>
      </c>
      <c r="H77" s="193">
        <f>ROUND(F77*报价汇总表7!$C$8,2)</f>
        <v>0</v>
      </c>
      <c r="I77" s="208"/>
      <c r="J77" s="210"/>
    </row>
    <row r="78" ht="36.95" customHeight="1" spans="1:10">
      <c r="A78" s="187" t="s">
        <v>192</v>
      </c>
      <c r="B78" s="188" t="s">
        <v>193</v>
      </c>
      <c r="C78" s="188" t="s">
        <v>191</v>
      </c>
      <c r="D78" s="189" t="s">
        <v>48</v>
      </c>
      <c r="E78" s="190"/>
      <c r="F78" s="191">
        <v>40.18</v>
      </c>
      <c r="G78" s="192">
        <f t="shared" si="4"/>
        <v>0</v>
      </c>
      <c r="H78" s="193">
        <f>ROUND(F78*报价汇总表7!$C$8,2)</f>
        <v>0</v>
      </c>
      <c r="I78" s="208"/>
      <c r="J78" s="210"/>
    </row>
    <row r="79" ht="39" customHeight="1" spans="1:10">
      <c r="A79" s="187" t="s">
        <v>194</v>
      </c>
      <c r="B79" s="188" t="s">
        <v>195</v>
      </c>
      <c r="C79" s="188"/>
      <c r="D79" s="189" t="s">
        <v>33</v>
      </c>
      <c r="E79" s="190"/>
      <c r="F79" s="191">
        <v>0</v>
      </c>
      <c r="G79" s="192">
        <f t="shared" si="4"/>
        <v>0</v>
      </c>
      <c r="H79" s="193"/>
      <c r="I79" s="208">
        <f t="shared" si="5"/>
        <v>0</v>
      </c>
      <c r="J79" s="210"/>
    </row>
    <row r="80" ht="36" customHeight="1" spans="1:10">
      <c r="A80" s="187" t="s">
        <v>196</v>
      </c>
      <c r="B80" s="188" t="s">
        <v>197</v>
      </c>
      <c r="C80" s="188"/>
      <c r="D80" s="197"/>
      <c r="E80" s="190"/>
      <c r="F80" s="191">
        <v>0</v>
      </c>
      <c r="G80" s="192">
        <f t="shared" si="4"/>
        <v>0</v>
      </c>
      <c r="H80" s="193"/>
      <c r="I80" s="208">
        <f t="shared" si="5"/>
        <v>0</v>
      </c>
      <c r="J80" s="210"/>
    </row>
    <row r="81" ht="51.95" customHeight="1" spans="1:10">
      <c r="A81" s="187" t="s">
        <v>198</v>
      </c>
      <c r="B81" s="188" t="s">
        <v>199</v>
      </c>
      <c r="C81" s="188" t="s">
        <v>200</v>
      </c>
      <c r="D81" s="197" t="s">
        <v>48</v>
      </c>
      <c r="E81" s="190"/>
      <c r="F81" s="191">
        <v>178.14</v>
      </c>
      <c r="G81" s="192">
        <f t="shared" si="4"/>
        <v>0</v>
      </c>
      <c r="H81" s="193">
        <f>ROUND(F81*报价汇总表7!$C$8,2)</f>
        <v>0</v>
      </c>
      <c r="I81" s="208"/>
      <c r="J81" s="210" t="s">
        <v>201</v>
      </c>
    </row>
    <row r="82" ht="48" customHeight="1" spans="1:10">
      <c r="A82" s="187" t="s">
        <v>202</v>
      </c>
      <c r="B82" s="188" t="s">
        <v>203</v>
      </c>
      <c r="C82" s="188" t="s">
        <v>200</v>
      </c>
      <c r="D82" s="189" t="s">
        <v>48</v>
      </c>
      <c r="E82" s="190"/>
      <c r="F82" s="191">
        <v>0</v>
      </c>
      <c r="G82" s="192">
        <f t="shared" si="4"/>
        <v>0</v>
      </c>
      <c r="H82" s="193"/>
      <c r="I82" s="208">
        <f t="shared" si="5"/>
        <v>0</v>
      </c>
      <c r="J82" s="210"/>
    </row>
    <row r="83" ht="54.95" customHeight="1" spans="1:10">
      <c r="A83" s="187" t="s">
        <v>204</v>
      </c>
      <c r="B83" s="188" t="s">
        <v>205</v>
      </c>
      <c r="C83" s="188" t="s">
        <v>200</v>
      </c>
      <c r="D83" s="189" t="s">
        <v>48</v>
      </c>
      <c r="E83" s="190"/>
      <c r="F83" s="191">
        <v>235.38</v>
      </c>
      <c r="G83" s="192">
        <f t="shared" si="4"/>
        <v>0</v>
      </c>
      <c r="H83" s="193">
        <f>ROUND(F83*报价汇总表7!$C$8,2)</f>
        <v>0</v>
      </c>
      <c r="I83" s="208"/>
      <c r="J83" s="210" t="s">
        <v>206</v>
      </c>
    </row>
    <row r="84" ht="53.1" customHeight="1" spans="1:10">
      <c r="A84" s="187" t="s">
        <v>207</v>
      </c>
      <c r="B84" s="188" t="s">
        <v>208</v>
      </c>
      <c r="C84" s="188" t="s">
        <v>200</v>
      </c>
      <c r="D84" s="189" t="s">
        <v>48</v>
      </c>
      <c r="E84" s="190"/>
      <c r="F84" s="191">
        <v>178.14</v>
      </c>
      <c r="G84" s="192">
        <f t="shared" si="4"/>
        <v>0</v>
      </c>
      <c r="H84" s="193">
        <f>ROUND(F84*报价汇总表7!$C$8,2)</f>
        <v>0</v>
      </c>
      <c r="I84" s="208"/>
      <c r="J84" s="210" t="s">
        <v>209</v>
      </c>
    </row>
    <row r="85" ht="38.1" customHeight="1" spans="1:10">
      <c r="A85" s="187" t="s">
        <v>210</v>
      </c>
      <c r="B85" s="188" t="s">
        <v>211</v>
      </c>
      <c r="C85" s="188"/>
      <c r="D85" s="189" t="s">
        <v>33</v>
      </c>
      <c r="E85" s="190"/>
      <c r="F85" s="191">
        <v>0</v>
      </c>
      <c r="G85" s="192">
        <f t="shared" si="4"/>
        <v>0</v>
      </c>
      <c r="H85" s="193"/>
      <c r="I85" s="208">
        <f t="shared" si="5"/>
        <v>0</v>
      </c>
      <c r="J85" s="210"/>
    </row>
    <row r="86" ht="36" customHeight="1" spans="1:10">
      <c r="A86" s="187" t="s">
        <v>212</v>
      </c>
      <c r="B86" s="188" t="s">
        <v>211</v>
      </c>
      <c r="C86" s="188"/>
      <c r="D86" s="197" t="s">
        <v>33</v>
      </c>
      <c r="E86" s="190"/>
      <c r="F86" s="191">
        <v>0</v>
      </c>
      <c r="G86" s="192">
        <f t="shared" si="4"/>
        <v>0</v>
      </c>
      <c r="H86" s="193"/>
      <c r="I86" s="208">
        <f t="shared" si="5"/>
        <v>0</v>
      </c>
      <c r="J86" s="210"/>
    </row>
    <row r="87" ht="51" customHeight="1" spans="1:10">
      <c r="A87" s="187" t="s">
        <v>213</v>
      </c>
      <c r="B87" s="188" t="s">
        <v>214</v>
      </c>
      <c r="C87" s="188" t="s">
        <v>215</v>
      </c>
      <c r="D87" s="197" t="s">
        <v>48</v>
      </c>
      <c r="E87" s="190"/>
      <c r="F87" s="191">
        <v>270.7</v>
      </c>
      <c r="G87" s="192">
        <f t="shared" si="4"/>
        <v>0</v>
      </c>
      <c r="H87" s="193">
        <f>ROUND(F87*报价汇总表7!$C$8,2)</f>
        <v>0</v>
      </c>
      <c r="I87" s="208"/>
      <c r="J87" s="210" t="s">
        <v>216</v>
      </c>
    </row>
    <row r="88" ht="39" customHeight="1" spans="1:10">
      <c r="A88" s="187" t="s">
        <v>217</v>
      </c>
      <c r="B88" s="195" t="s">
        <v>203</v>
      </c>
      <c r="C88" s="188"/>
      <c r="D88" s="197" t="s">
        <v>48</v>
      </c>
      <c r="E88" s="190"/>
      <c r="F88" s="191">
        <v>0</v>
      </c>
      <c r="G88" s="192">
        <f t="shared" si="4"/>
        <v>0</v>
      </c>
      <c r="H88" s="193"/>
      <c r="I88" s="208">
        <f t="shared" si="5"/>
        <v>0</v>
      </c>
      <c r="J88" s="210"/>
    </row>
    <row r="89" ht="35.1" customHeight="1" spans="1:10">
      <c r="A89" s="187" t="s">
        <v>218</v>
      </c>
      <c r="B89" s="195" t="s">
        <v>219</v>
      </c>
      <c r="C89" s="188"/>
      <c r="D89" s="197" t="s">
        <v>33</v>
      </c>
      <c r="E89" s="190"/>
      <c r="F89" s="191">
        <v>0</v>
      </c>
      <c r="G89" s="192">
        <f t="shared" si="4"/>
        <v>0</v>
      </c>
      <c r="H89" s="193"/>
      <c r="I89" s="208">
        <f t="shared" si="5"/>
        <v>0</v>
      </c>
      <c r="J89" s="210"/>
    </row>
    <row r="90" ht="51.95" customHeight="1" spans="1:10">
      <c r="A90" s="187" t="s">
        <v>220</v>
      </c>
      <c r="B90" s="195" t="s">
        <v>221</v>
      </c>
      <c r="C90" s="188" t="s">
        <v>222</v>
      </c>
      <c r="D90" s="197" t="s">
        <v>48</v>
      </c>
      <c r="E90" s="190"/>
      <c r="F90" s="191">
        <v>538.44</v>
      </c>
      <c r="G90" s="192">
        <f t="shared" si="4"/>
        <v>0</v>
      </c>
      <c r="H90" s="193">
        <f>ROUND(F90*报价汇总表7!$C$8,2)</f>
        <v>0</v>
      </c>
      <c r="I90" s="208"/>
      <c r="J90" s="210"/>
    </row>
    <row r="91" ht="36.95" customHeight="1" spans="1:10">
      <c r="A91" s="187" t="s">
        <v>223</v>
      </c>
      <c r="B91" s="195" t="s">
        <v>224</v>
      </c>
      <c r="C91" s="188"/>
      <c r="D91" s="197" t="s">
        <v>33</v>
      </c>
      <c r="E91" s="190"/>
      <c r="F91" s="191">
        <v>0</v>
      </c>
      <c r="G91" s="192">
        <f t="shared" si="4"/>
        <v>0</v>
      </c>
      <c r="H91" s="193"/>
      <c r="I91" s="208">
        <f t="shared" si="5"/>
        <v>0</v>
      </c>
      <c r="J91" s="210"/>
    </row>
    <row r="92" ht="51" customHeight="1" spans="1:10">
      <c r="A92" s="187" t="s">
        <v>225</v>
      </c>
      <c r="B92" s="188" t="s">
        <v>226</v>
      </c>
      <c r="C92" s="188" t="s">
        <v>227</v>
      </c>
      <c r="D92" s="189" t="s">
        <v>48</v>
      </c>
      <c r="E92" s="190"/>
      <c r="F92" s="191">
        <v>67.01</v>
      </c>
      <c r="G92" s="192">
        <f t="shared" si="4"/>
        <v>0</v>
      </c>
      <c r="H92" s="193">
        <f>ROUND(F92*报价汇总表7!$C$8,2)</f>
        <v>0</v>
      </c>
      <c r="I92" s="208"/>
      <c r="J92" s="210" t="s">
        <v>216</v>
      </c>
    </row>
    <row r="93" ht="50.1" customHeight="1" spans="1:10">
      <c r="A93" s="187" t="s">
        <v>228</v>
      </c>
      <c r="B93" s="188" t="s">
        <v>229</v>
      </c>
      <c r="C93" s="188" t="s">
        <v>230</v>
      </c>
      <c r="D93" s="189" t="s">
        <v>48</v>
      </c>
      <c r="E93" s="190"/>
      <c r="F93" s="191">
        <v>234.49</v>
      </c>
      <c r="G93" s="192">
        <f t="shared" si="4"/>
        <v>0</v>
      </c>
      <c r="H93" s="193">
        <f>ROUND(F93*报价汇总表7!$C$8,2)</f>
        <v>0</v>
      </c>
      <c r="I93" s="208"/>
      <c r="J93" s="210" t="s">
        <v>216</v>
      </c>
    </row>
    <row r="94" ht="51" customHeight="1" spans="1:10">
      <c r="A94" s="187" t="s">
        <v>231</v>
      </c>
      <c r="B94" s="188" t="s">
        <v>232</v>
      </c>
      <c r="C94" s="188" t="s">
        <v>230</v>
      </c>
      <c r="D94" s="189" t="s">
        <v>48</v>
      </c>
      <c r="E94" s="190"/>
      <c r="F94" s="191">
        <v>802.66</v>
      </c>
      <c r="G94" s="192">
        <f t="shared" si="4"/>
        <v>0</v>
      </c>
      <c r="H94" s="193">
        <f>ROUND(F94*报价汇总表7!$C$8,2)</f>
        <v>0</v>
      </c>
      <c r="I94" s="208"/>
      <c r="J94" s="210"/>
    </row>
    <row r="95" ht="39" customHeight="1" spans="1:10">
      <c r="A95" s="187" t="s">
        <v>233</v>
      </c>
      <c r="B95" s="188" t="s">
        <v>234</v>
      </c>
      <c r="C95" s="188"/>
      <c r="D95" s="194" t="s">
        <v>33</v>
      </c>
      <c r="E95" s="190"/>
      <c r="F95" s="191">
        <v>0</v>
      </c>
      <c r="G95" s="192">
        <f t="shared" si="4"/>
        <v>0</v>
      </c>
      <c r="H95" s="193"/>
      <c r="I95" s="208">
        <f t="shared" si="5"/>
        <v>0</v>
      </c>
      <c r="J95" s="210"/>
    </row>
    <row r="96" ht="33.95" customHeight="1" spans="1:10">
      <c r="A96" s="187" t="s">
        <v>235</v>
      </c>
      <c r="B96" s="188" t="s">
        <v>236</v>
      </c>
      <c r="C96" s="188"/>
      <c r="D96" s="197" t="s">
        <v>33</v>
      </c>
      <c r="E96" s="190"/>
      <c r="F96" s="191">
        <v>0</v>
      </c>
      <c r="G96" s="192">
        <f t="shared" si="4"/>
        <v>0</v>
      </c>
      <c r="H96" s="193"/>
      <c r="I96" s="208">
        <f t="shared" si="5"/>
        <v>0</v>
      </c>
      <c r="J96" s="210"/>
    </row>
    <row r="97" ht="35.1" customHeight="1" spans="1:10">
      <c r="A97" s="187" t="s">
        <v>237</v>
      </c>
      <c r="B97" s="188" t="s">
        <v>238</v>
      </c>
      <c r="C97" s="188"/>
      <c r="D97" s="197" t="s">
        <v>33</v>
      </c>
      <c r="E97" s="190"/>
      <c r="F97" s="191">
        <v>0</v>
      </c>
      <c r="G97" s="192">
        <f t="shared" si="4"/>
        <v>0</v>
      </c>
      <c r="H97" s="193"/>
      <c r="I97" s="208">
        <f t="shared" si="5"/>
        <v>0</v>
      </c>
      <c r="J97" s="210"/>
    </row>
    <row r="98" ht="69" customHeight="1" spans="1:10">
      <c r="A98" s="187" t="s">
        <v>239</v>
      </c>
      <c r="B98" s="188" t="s">
        <v>240</v>
      </c>
      <c r="C98" s="188" t="s">
        <v>241</v>
      </c>
      <c r="D98" s="197" t="s">
        <v>242</v>
      </c>
      <c r="E98" s="190"/>
      <c r="F98" s="191">
        <v>13.88</v>
      </c>
      <c r="G98" s="192">
        <f t="shared" si="4"/>
        <v>0</v>
      </c>
      <c r="H98" s="193">
        <f>ROUND(F98*报价汇总表7!$C$8,2)</f>
        <v>0</v>
      </c>
      <c r="I98" s="208"/>
      <c r="J98" s="210"/>
    </row>
    <row r="99" ht="68.1" customHeight="1" spans="1:10">
      <c r="A99" s="187" t="s">
        <v>243</v>
      </c>
      <c r="B99" s="188" t="s">
        <v>244</v>
      </c>
      <c r="C99" s="188" t="s">
        <v>241</v>
      </c>
      <c r="D99" s="197" t="s">
        <v>242</v>
      </c>
      <c r="E99" s="190"/>
      <c r="F99" s="191">
        <v>39.5</v>
      </c>
      <c r="G99" s="192">
        <f t="shared" ref="G99:G139" si="6">ROUND(E99*F99,0)</f>
        <v>0</v>
      </c>
      <c r="H99" s="193">
        <f>ROUND(F99*报价汇总表7!$C$8,2)</f>
        <v>0</v>
      </c>
      <c r="I99" s="208"/>
      <c r="J99" s="210"/>
    </row>
    <row r="100" ht="59.1" customHeight="1" spans="1:10">
      <c r="A100" s="187" t="s">
        <v>245</v>
      </c>
      <c r="B100" s="188" t="s">
        <v>246</v>
      </c>
      <c r="C100" s="188" t="s">
        <v>241</v>
      </c>
      <c r="D100" s="197" t="s">
        <v>242</v>
      </c>
      <c r="E100" s="190"/>
      <c r="F100" s="191">
        <v>41.08</v>
      </c>
      <c r="G100" s="192">
        <f t="shared" si="6"/>
        <v>0</v>
      </c>
      <c r="H100" s="193">
        <f>ROUND(F100*报价汇总表7!$C$8,2)</f>
        <v>0</v>
      </c>
      <c r="I100" s="208"/>
      <c r="J100" s="210"/>
    </row>
    <row r="101" ht="63.95" customHeight="1" spans="1:10">
      <c r="A101" s="187" t="s">
        <v>247</v>
      </c>
      <c r="B101" s="188" t="s">
        <v>248</v>
      </c>
      <c r="C101" s="188" t="s">
        <v>241</v>
      </c>
      <c r="D101" s="197" t="s">
        <v>242</v>
      </c>
      <c r="E101" s="190"/>
      <c r="F101" s="191">
        <v>57.53</v>
      </c>
      <c r="G101" s="192">
        <f t="shared" si="6"/>
        <v>0</v>
      </c>
      <c r="H101" s="193">
        <f>ROUND(F101*报价汇总表7!$C$8,2)</f>
        <v>0</v>
      </c>
      <c r="I101" s="208"/>
      <c r="J101" s="210"/>
    </row>
    <row r="102" ht="68.1" customHeight="1" spans="1:10">
      <c r="A102" s="187" t="s">
        <v>249</v>
      </c>
      <c r="B102" s="188" t="s">
        <v>250</v>
      </c>
      <c r="C102" s="188" t="s">
        <v>241</v>
      </c>
      <c r="D102" s="189" t="s">
        <v>242</v>
      </c>
      <c r="E102" s="190"/>
      <c r="F102" s="191">
        <v>103.98</v>
      </c>
      <c r="G102" s="192">
        <f t="shared" si="6"/>
        <v>0</v>
      </c>
      <c r="H102" s="193">
        <f>ROUND(F102*报价汇总表7!$C$8,2)</f>
        <v>0</v>
      </c>
      <c r="I102" s="208"/>
      <c r="J102" s="210"/>
    </row>
    <row r="103" ht="63.95" customHeight="1" spans="1:10">
      <c r="A103" s="187" t="s">
        <v>251</v>
      </c>
      <c r="B103" s="188" t="s">
        <v>252</v>
      </c>
      <c r="C103" s="188" t="s">
        <v>241</v>
      </c>
      <c r="D103" s="189" t="s">
        <v>242</v>
      </c>
      <c r="E103" s="190"/>
      <c r="F103" s="191">
        <v>150.21</v>
      </c>
      <c r="G103" s="192">
        <f t="shared" si="6"/>
        <v>0</v>
      </c>
      <c r="H103" s="193">
        <f>ROUND(F103*报价汇总表7!$C$8,2)</f>
        <v>0</v>
      </c>
      <c r="I103" s="208"/>
      <c r="J103" s="210"/>
    </row>
    <row r="104" ht="33.95" customHeight="1" spans="1:10">
      <c r="A104" s="187" t="s">
        <v>253</v>
      </c>
      <c r="B104" s="188" t="s">
        <v>254</v>
      </c>
      <c r="C104" s="188"/>
      <c r="D104" s="197"/>
      <c r="E104" s="190"/>
      <c r="F104" s="191">
        <v>0</v>
      </c>
      <c r="G104" s="192">
        <f t="shared" si="6"/>
        <v>0</v>
      </c>
      <c r="H104" s="193"/>
      <c r="I104" s="208">
        <f t="shared" ref="I104:I139" si="7">ROUND(E104*H104,0)</f>
        <v>0</v>
      </c>
      <c r="J104" s="210"/>
    </row>
    <row r="105" ht="75" customHeight="1" spans="1:10">
      <c r="A105" s="187" t="s">
        <v>255</v>
      </c>
      <c r="B105" s="188" t="s">
        <v>256</v>
      </c>
      <c r="C105" s="188" t="s">
        <v>241</v>
      </c>
      <c r="D105" s="197" t="s">
        <v>242</v>
      </c>
      <c r="E105" s="190"/>
      <c r="F105" s="191">
        <v>1170</v>
      </c>
      <c r="G105" s="192">
        <f t="shared" si="6"/>
        <v>0</v>
      </c>
      <c r="H105" s="193">
        <f>ROUND(F105*报价汇总表7!$C$8,2)</f>
        <v>0</v>
      </c>
      <c r="I105" s="208"/>
      <c r="J105" s="210"/>
    </row>
    <row r="106" ht="104.1" customHeight="1" spans="1:10">
      <c r="A106" s="187" t="s">
        <v>257</v>
      </c>
      <c r="B106" s="188" t="s">
        <v>258</v>
      </c>
      <c r="C106" s="188" t="s">
        <v>259</v>
      </c>
      <c r="D106" s="197" t="s">
        <v>242</v>
      </c>
      <c r="E106" s="190"/>
      <c r="F106" s="191">
        <v>864.1</v>
      </c>
      <c r="G106" s="192">
        <f t="shared" si="6"/>
        <v>0</v>
      </c>
      <c r="H106" s="193">
        <f>ROUND(F106*报价汇总表7!$C$8,2)</f>
        <v>0</v>
      </c>
      <c r="I106" s="208"/>
      <c r="J106" s="210"/>
    </row>
    <row r="107" ht="30" customHeight="1" spans="1:10">
      <c r="A107" s="187" t="s">
        <v>260</v>
      </c>
      <c r="B107" s="188" t="s">
        <v>261</v>
      </c>
      <c r="C107" s="188"/>
      <c r="D107" s="197" t="s">
        <v>33</v>
      </c>
      <c r="E107" s="190"/>
      <c r="F107" s="191">
        <v>0</v>
      </c>
      <c r="G107" s="192">
        <f t="shared" si="6"/>
        <v>0</v>
      </c>
      <c r="H107" s="193"/>
      <c r="I107" s="208">
        <f t="shared" si="7"/>
        <v>0</v>
      </c>
      <c r="J107" s="210"/>
    </row>
    <row r="108" ht="56.1" customHeight="1" spans="1:10">
      <c r="A108" s="187" t="s">
        <v>262</v>
      </c>
      <c r="B108" s="188" t="s">
        <v>263</v>
      </c>
      <c r="C108" s="188" t="s">
        <v>264</v>
      </c>
      <c r="D108" s="197" t="s">
        <v>36</v>
      </c>
      <c r="E108" s="190"/>
      <c r="F108" s="191">
        <v>18.59</v>
      </c>
      <c r="G108" s="192">
        <f t="shared" si="6"/>
        <v>0</v>
      </c>
      <c r="H108" s="193">
        <f>ROUND(F108*报价汇总表7!$C$8,2)</f>
        <v>0</v>
      </c>
      <c r="I108" s="208"/>
      <c r="J108" s="210"/>
    </row>
    <row r="109" ht="48" customHeight="1" spans="1:10">
      <c r="A109" s="187" t="s">
        <v>265</v>
      </c>
      <c r="B109" s="188" t="s">
        <v>266</v>
      </c>
      <c r="C109" s="188" t="s">
        <v>267</v>
      </c>
      <c r="D109" s="189" t="s">
        <v>36</v>
      </c>
      <c r="E109" s="190"/>
      <c r="F109" s="191">
        <v>9.61</v>
      </c>
      <c r="G109" s="192">
        <f t="shared" si="6"/>
        <v>0</v>
      </c>
      <c r="H109" s="193">
        <f>ROUND(F109*报价汇总表7!$C$8,2)</f>
        <v>0</v>
      </c>
      <c r="I109" s="208"/>
      <c r="J109" s="210"/>
    </row>
    <row r="110" ht="33.95" customHeight="1" spans="1:10">
      <c r="A110" s="187" t="s">
        <v>268</v>
      </c>
      <c r="B110" s="188" t="s">
        <v>269</v>
      </c>
      <c r="C110" s="188"/>
      <c r="D110" s="189" t="s">
        <v>33</v>
      </c>
      <c r="E110" s="190"/>
      <c r="F110" s="191">
        <v>0</v>
      </c>
      <c r="G110" s="192">
        <f t="shared" si="6"/>
        <v>0</v>
      </c>
      <c r="H110" s="193"/>
      <c r="I110" s="208">
        <f t="shared" si="7"/>
        <v>0</v>
      </c>
      <c r="J110" s="210"/>
    </row>
    <row r="111" ht="36.95" customHeight="1" spans="1:10">
      <c r="A111" s="187" t="s">
        <v>270</v>
      </c>
      <c r="B111" s="181" t="s">
        <v>271</v>
      </c>
      <c r="C111" s="188"/>
      <c r="D111" s="189"/>
      <c r="E111" s="190"/>
      <c r="F111" s="191">
        <v>0</v>
      </c>
      <c r="G111" s="192">
        <f t="shared" si="6"/>
        <v>0</v>
      </c>
      <c r="H111" s="193"/>
      <c r="I111" s="208">
        <f t="shared" si="7"/>
        <v>0</v>
      </c>
      <c r="J111" s="210"/>
    </row>
    <row r="112" ht="48" customHeight="1" spans="1:10">
      <c r="A112" s="187" t="s">
        <v>272</v>
      </c>
      <c r="B112" s="188" t="s">
        <v>273</v>
      </c>
      <c r="C112" s="188" t="s">
        <v>274</v>
      </c>
      <c r="D112" s="197" t="s">
        <v>242</v>
      </c>
      <c r="E112" s="190"/>
      <c r="F112" s="191">
        <v>9.99</v>
      </c>
      <c r="G112" s="192">
        <f t="shared" si="6"/>
        <v>0</v>
      </c>
      <c r="H112" s="193">
        <f>ROUND(F112*报价汇总表7!$C$8,2)</f>
        <v>0</v>
      </c>
      <c r="I112" s="208"/>
      <c r="J112" s="210" t="s">
        <v>206</v>
      </c>
    </row>
    <row r="113" ht="45" customHeight="1" spans="1:10">
      <c r="A113" s="187" t="s">
        <v>272</v>
      </c>
      <c r="B113" s="188" t="s">
        <v>203</v>
      </c>
      <c r="C113" s="188"/>
      <c r="D113" s="197" t="s">
        <v>242</v>
      </c>
      <c r="E113" s="190"/>
      <c r="F113" s="191">
        <v>0</v>
      </c>
      <c r="G113" s="192">
        <f t="shared" si="6"/>
        <v>0</v>
      </c>
      <c r="H113" s="193"/>
      <c r="I113" s="208">
        <f t="shared" si="7"/>
        <v>0</v>
      </c>
      <c r="J113" s="210"/>
    </row>
    <row r="114" ht="54" customHeight="1" spans="1:10">
      <c r="A114" s="187" t="s">
        <v>275</v>
      </c>
      <c r="B114" s="188" t="s">
        <v>276</v>
      </c>
      <c r="C114" s="188" t="s">
        <v>277</v>
      </c>
      <c r="D114" s="197" t="s">
        <v>48</v>
      </c>
      <c r="E114" s="190"/>
      <c r="F114" s="191">
        <v>130.1</v>
      </c>
      <c r="G114" s="192">
        <f t="shared" si="6"/>
        <v>0</v>
      </c>
      <c r="H114" s="193">
        <f>ROUND(F114*报价汇总表7!$C$8,2)</f>
        <v>0</v>
      </c>
      <c r="I114" s="208"/>
      <c r="J114" s="210"/>
    </row>
    <row r="115" ht="54" customHeight="1" spans="1:10">
      <c r="A115" s="187" t="s">
        <v>278</v>
      </c>
      <c r="B115" s="188" t="s">
        <v>279</v>
      </c>
      <c r="C115" s="188" t="s">
        <v>280</v>
      </c>
      <c r="D115" s="197" t="s">
        <v>36</v>
      </c>
      <c r="E115" s="190"/>
      <c r="F115" s="191">
        <v>9.61</v>
      </c>
      <c r="G115" s="192">
        <f t="shared" si="6"/>
        <v>0</v>
      </c>
      <c r="H115" s="193">
        <f>ROUND(F115*报价汇总表7!$C$8,2)</f>
        <v>0</v>
      </c>
      <c r="I115" s="208"/>
      <c r="J115" s="210"/>
    </row>
    <row r="116" ht="33" customHeight="1" spans="1:10">
      <c r="A116" s="187" t="s">
        <v>281</v>
      </c>
      <c r="B116" s="188" t="s">
        <v>282</v>
      </c>
      <c r="C116" s="188"/>
      <c r="D116" s="197" t="s">
        <v>33</v>
      </c>
      <c r="E116" s="190"/>
      <c r="F116" s="191">
        <v>0</v>
      </c>
      <c r="G116" s="192">
        <f t="shared" si="6"/>
        <v>0</v>
      </c>
      <c r="H116" s="193"/>
      <c r="I116" s="208">
        <f t="shared" si="7"/>
        <v>0</v>
      </c>
      <c r="J116" s="210"/>
    </row>
    <row r="117" ht="38.1" customHeight="1" spans="1:10">
      <c r="A117" s="187" t="s">
        <v>283</v>
      </c>
      <c r="B117" s="188" t="s">
        <v>284</v>
      </c>
      <c r="C117" s="188" t="s">
        <v>285</v>
      </c>
      <c r="D117" s="197" t="s">
        <v>242</v>
      </c>
      <c r="E117" s="190"/>
      <c r="F117" s="191">
        <v>4.62</v>
      </c>
      <c r="G117" s="192">
        <f t="shared" si="6"/>
        <v>0</v>
      </c>
      <c r="H117" s="193">
        <f>ROUND(F117*报价汇总表7!$C$8,2)</f>
        <v>0</v>
      </c>
      <c r="I117" s="208"/>
      <c r="J117" s="210" t="s">
        <v>286</v>
      </c>
    </row>
    <row r="118" ht="36" customHeight="1" spans="1:10">
      <c r="A118" s="187" t="s">
        <v>287</v>
      </c>
      <c r="B118" s="195" t="s">
        <v>288</v>
      </c>
      <c r="C118" s="188"/>
      <c r="D118" s="197"/>
      <c r="E118" s="190"/>
      <c r="F118" s="191">
        <v>0</v>
      </c>
      <c r="G118" s="192">
        <f t="shared" si="6"/>
        <v>0</v>
      </c>
      <c r="H118" s="193"/>
      <c r="I118" s="208">
        <f t="shared" si="7"/>
        <v>0</v>
      </c>
      <c r="J118" s="210"/>
    </row>
    <row r="119" ht="48.95" customHeight="1" spans="1:10">
      <c r="A119" s="187" t="s">
        <v>289</v>
      </c>
      <c r="B119" s="195" t="s">
        <v>290</v>
      </c>
      <c r="C119" s="188" t="s">
        <v>291</v>
      </c>
      <c r="D119" s="197" t="s">
        <v>242</v>
      </c>
      <c r="E119" s="190"/>
      <c r="F119" s="191">
        <v>0.55</v>
      </c>
      <c r="G119" s="192">
        <f t="shared" si="6"/>
        <v>0</v>
      </c>
      <c r="H119" s="193">
        <f>ROUND(F119*报价汇总表7!$C$8,2)</f>
        <v>0</v>
      </c>
      <c r="I119" s="208"/>
      <c r="J119" s="210" t="s">
        <v>216</v>
      </c>
    </row>
    <row r="120" ht="42.95" customHeight="1" spans="1:10">
      <c r="A120" s="187" t="s">
        <v>292</v>
      </c>
      <c r="B120" s="195" t="s">
        <v>203</v>
      </c>
      <c r="C120" s="188"/>
      <c r="D120" s="197" t="s">
        <v>242</v>
      </c>
      <c r="E120" s="190"/>
      <c r="F120" s="191">
        <v>0</v>
      </c>
      <c r="G120" s="192">
        <f t="shared" si="6"/>
        <v>0</v>
      </c>
      <c r="H120" s="193"/>
      <c r="I120" s="208">
        <f t="shared" si="7"/>
        <v>0</v>
      </c>
      <c r="J120" s="210"/>
    </row>
    <row r="121" ht="96" customHeight="1" spans="1:10">
      <c r="A121" s="187" t="s">
        <v>293</v>
      </c>
      <c r="B121" s="198" t="s">
        <v>294</v>
      </c>
      <c r="C121" s="188" t="s">
        <v>259</v>
      </c>
      <c r="D121" s="197" t="s">
        <v>242</v>
      </c>
      <c r="E121" s="190"/>
      <c r="F121" s="191">
        <v>690.64</v>
      </c>
      <c r="G121" s="192">
        <f t="shared" si="6"/>
        <v>0</v>
      </c>
      <c r="H121" s="193">
        <f>ROUND(F121*报价汇总表7!$C$8,2)</f>
        <v>0</v>
      </c>
      <c r="I121" s="208"/>
      <c r="J121" s="210"/>
    </row>
    <row r="122" ht="26.1" customHeight="1" spans="1:10">
      <c r="A122" s="214" t="s">
        <v>295</v>
      </c>
      <c r="B122" s="178" t="s">
        <v>296</v>
      </c>
      <c r="C122" s="212"/>
      <c r="D122" s="215" t="s">
        <v>33</v>
      </c>
      <c r="E122" s="190"/>
      <c r="F122" s="191"/>
      <c r="G122" s="192">
        <f t="shared" si="6"/>
        <v>0</v>
      </c>
      <c r="H122" s="193"/>
      <c r="I122" s="208">
        <f t="shared" si="7"/>
        <v>0</v>
      </c>
      <c r="J122" s="223">
        <v>0</v>
      </c>
    </row>
    <row r="123" ht="26.1" customHeight="1" spans="1:10">
      <c r="A123" s="216" t="s">
        <v>297</v>
      </c>
      <c r="B123" s="217" t="s">
        <v>298</v>
      </c>
      <c r="C123" s="217"/>
      <c r="D123" s="218" t="s">
        <v>33</v>
      </c>
      <c r="E123" s="219"/>
      <c r="F123" s="220">
        <v>0</v>
      </c>
      <c r="G123" s="192">
        <f t="shared" si="6"/>
        <v>0</v>
      </c>
      <c r="H123" s="193"/>
      <c r="I123" s="208">
        <f t="shared" si="7"/>
        <v>0</v>
      </c>
      <c r="J123" s="224">
        <v>0</v>
      </c>
    </row>
    <row r="124" ht="26.1" customHeight="1" spans="1:10">
      <c r="A124" s="216" t="s">
        <v>299</v>
      </c>
      <c r="B124" s="217" t="s">
        <v>300</v>
      </c>
      <c r="C124" s="217" t="s">
        <v>301</v>
      </c>
      <c r="D124" s="218" t="s">
        <v>36</v>
      </c>
      <c r="E124" s="219">
        <v>18000</v>
      </c>
      <c r="F124" s="220">
        <v>5.84</v>
      </c>
      <c r="G124" s="192">
        <f t="shared" si="6"/>
        <v>105120</v>
      </c>
      <c r="H124" s="201"/>
      <c r="I124" s="208">
        <f t="shared" si="7"/>
        <v>0</v>
      </c>
      <c r="J124" s="224"/>
    </row>
    <row r="125" ht="26.1" customHeight="1" spans="1:10">
      <c r="A125" s="216" t="s">
        <v>302</v>
      </c>
      <c r="B125" s="217" t="s">
        <v>303</v>
      </c>
      <c r="C125" s="217" t="s">
        <v>301</v>
      </c>
      <c r="D125" s="218" t="s">
        <v>36</v>
      </c>
      <c r="E125" s="219">
        <v>7600</v>
      </c>
      <c r="F125" s="220">
        <v>10.28</v>
      </c>
      <c r="G125" s="192">
        <f t="shared" si="6"/>
        <v>78128</v>
      </c>
      <c r="H125" s="201"/>
      <c r="I125" s="208">
        <f t="shared" si="7"/>
        <v>0</v>
      </c>
      <c r="J125" s="224"/>
    </row>
    <row r="126" ht="33.95" customHeight="1" spans="1:10">
      <c r="A126" s="216" t="s">
        <v>304</v>
      </c>
      <c r="B126" s="217" t="s">
        <v>305</v>
      </c>
      <c r="C126" s="217" t="s">
        <v>301</v>
      </c>
      <c r="D126" s="218" t="s">
        <v>36</v>
      </c>
      <c r="E126" s="219"/>
      <c r="F126" s="221">
        <v>6</v>
      </c>
      <c r="G126" s="192">
        <f t="shared" si="6"/>
        <v>0</v>
      </c>
      <c r="H126" s="193">
        <f>ROUND(F126*报价汇总表7!$C$8,2)</f>
        <v>0</v>
      </c>
      <c r="I126" s="208"/>
      <c r="J126" s="224"/>
    </row>
    <row r="127" ht="30" customHeight="1" spans="1:10">
      <c r="A127" s="216" t="s">
        <v>306</v>
      </c>
      <c r="B127" s="217" t="s">
        <v>307</v>
      </c>
      <c r="C127" s="217" t="s">
        <v>301</v>
      </c>
      <c r="D127" s="218" t="s">
        <v>36</v>
      </c>
      <c r="E127" s="219">
        <v>400</v>
      </c>
      <c r="F127" s="222">
        <v>24.8</v>
      </c>
      <c r="G127" s="192">
        <f t="shared" si="6"/>
        <v>9920</v>
      </c>
      <c r="H127" s="201"/>
      <c r="I127" s="208">
        <f t="shared" si="7"/>
        <v>0</v>
      </c>
      <c r="J127" s="224"/>
    </row>
    <row r="128" ht="36" customHeight="1" spans="1:10">
      <c r="A128" s="216" t="s">
        <v>308</v>
      </c>
      <c r="B128" s="217" t="s">
        <v>309</v>
      </c>
      <c r="C128" s="217"/>
      <c r="D128" s="218" t="s">
        <v>33</v>
      </c>
      <c r="E128" s="219"/>
      <c r="F128" s="220">
        <v>0</v>
      </c>
      <c r="G128" s="192">
        <f t="shared" si="6"/>
        <v>0</v>
      </c>
      <c r="H128" s="193"/>
      <c r="I128" s="208">
        <f t="shared" si="7"/>
        <v>0</v>
      </c>
      <c r="J128" s="224">
        <v>0</v>
      </c>
    </row>
    <row r="129" ht="69" customHeight="1" spans="1:10">
      <c r="A129" s="216" t="s">
        <v>310</v>
      </c>
      <c r="B129" s="217" t="s">
        <v>311</v>
      </c>
      <c r="C129" s="217" t="s">
        <v>312</v>
      </c>
      <c r="D129" s="218" t="s">
        <v>36</v>
      </c>
      <c r="E129" s="219">
        <v>22000</v>
      </c>
      <c r="F129" s="220">
        <v>9.13</v>
      </c>
      <c r="G129" s="192">
        <f t="shared" si="6"/>
        <v>200860</v>
      </c>
      <c r="H129" s="201"/>
      <c r="I129" s="208">
        <f t="shared" si="7"/>
        <v>0</v>
      </c>
      <c r="J129" s="232" t="s">
        <v>313</v>
      </c>
    </row>
    <row r="130" ht="33.95" customHeight="1" spans="1:10">
      <c r="A130" s="216" t="s">
        <v>314</v>
      </c>
      <c r="B130" s="217" t="s">
        <v>315</v>
      </c>
      <c r="C130" s="217"/>
      <c r="D130" s="218" t="s">
        <v>33</v>
      </c>
      <c r="E130" s="219"/>
      <c r="F130" s="220">
        <v>0</v>
      </c>
      <c r="G130" s="192">
        <f t="shared" si="6"/>
        <v>0</v>
      </c>
      <c r="H130" s="193"/>
      <c r="I130" s="208">
        <f t="shared" si="7"/>
        <v>0</v>
      </c>
      <c r="J130" s="232"/>
    </row>
    <row r="131" ht="54" customHeight="1" spans="1:10">
      <c r="A131" s="216" t="s">
        <v>316</v>
      </c>
      <c r="B131" s="217" t="s">
        <v>317</v>
      </c>
      <c r="C131" s="217" t="s">
        <v>312</v>
      </c>
      <c r="D131" s="218" t="s">
        <v>36</v>
      </c>
      <c r="E131" s="219"/>
      <c r="F131" s="220">
        <v>6.32</v>
      </c>
      <c r="G131" s="192">
        <f t="shared" si="6"/>
        <v>0</v>
      </c>
      <c r="H131" s="193">
        <f>ROUND(F131*报价汇总表7!$C$8,2)</f>
        <v>0</v>
      </c>
      <c r="I131" s="208"/>
      <c r="J131" s="232" t="s">
        <v>318</v>
      </c>
    </row>
    <row r="132" ht="50.1" customHeight="1" spans="1:10">
      <c r="A132" s="216" t="s">
        <v>319</v>
      </c>
      <c r="B132" s="217" t="s">
        <v>320</v>
      </c>
      <c r="C132" s="217" t="s">
        <v>312</v>
      </c>
      <c r="D132" s="218" t="s">
        <v>36</v>
      </c>
      <c r="E132" s="219"/>
      <c r="F132" s="220">
        <v>9.13</v>
      </c>
      <c r="G132" s="192">
        <f t="shared" si="6"/>
        <v>0</v>
      </c>
      <c r="H132" s="193">
        <f>ROUND(F132*报价汇总表7!$C$8,2)</f>
        <v>0</v>
      </c>
      <c r="I132" s="208"/>
      <c r="J132" s="232" t="s">
        <v>321</v>
      </c>
    </row>
    <row r="133" ht="30.95" customHeight="1" spans="1:10">
      <c r="A133" s="216" t="s">
        <v>322</v>
      </c>
      <c r="B133" s="217" t="s">
        <v>323</v>
      </c>
      <c r="C133" s="217"/>
      <c r="D133" s="218" t="s">
        <v>33</v>
      </c>
      <c r="E133" s="219"/>
      <c r="F133" s="220">
        <v>0</v>
      </c>
      <c r="G133" s="192">
        <f t="shared" si="6"/>
        <v>0</v>
      </c>
      <c r="H133" s="193"/>
      <c r="I133" s="208">
        <f t="shared" si="7"/>
        <v>0</v>
      </c>
      <c r="J133" s="232"/>
    </row>
    <row r="134" ht="30" customHeight="1" spans="1:10">
      <c r="A134" s="216" t="s">
        <v>324</v>
      </c>
      <c r="B134" s="217" t="s">
        <v>325</v>
      </c>
      <c r="C134" s="217"/>
      <c r="D134" s="218" t="s">
        <v>33</v>
      </c>
      <c r="E134" s="219"/>
      <c r="F134" s="220">
        <v>0</v>
      </c>
      <c r="G134" s="192">
        <f t="shared" si="6"/>
        <v>0</v>
      </c>
      <c r="H134" s="193"/>
      <c r="I134" s="208">
        <f t="shared" si="7"/>
        <v>0</v>
      </c>
      <c r="J134" s="232"/>
    </row>
    <row r="135" ht="75.95" customHeight="1" spans="1:10">
      <c r="A135" s="216" t="s">
        <v>326</v>
      </c>
      <c r="B135" s="217" t="s">
        <v>327</v>
      </c>
      <c r="C135" s="217" t="s">
        <v>312</v>
      </c>
      <c r="D135" s="218" t="s">
        <v>36</v>
      </c>
      <c r="E135" s="219">
        <v>1000</v>
      </c>
      <c r="F135" s="220">
        <v>20.95</v>
      </c>
      <c r="G135" s="192">
        <f t="shared" si="6"/>
        <v>20950</v>
      </c>
      <c r="H135" s="201"/>
      <c r="I135" s="208">
        <f t="shared" si="7"/>
        <v>0</v>
      </c>
      <c r="J135" s="232" t="s">
        <v>328</v>
      </c>
    </row>
    <row r="136" ht="63" customHeight="1" spans="1:10">
      <c r="A136" s="216" t="s">
        <v>329</v>
      </c>
      <c r="B136" s="217" t="s">
        <v>330</v>
      </c>
      <c r="C136" s="217" t="s">
        <v>312</v>
      </c>
      <c r="D136" s="218" t="s">
        <v>36</v>
      </c>
      <c r="E136" s="219"/>
      <c r="F136" s="220">
        <v>9.13</v>
      </c>
      <c r="G136" s="192">
        <f t="shared" si="6"/>
        <v>0</v>
      </c>
      <c r="H136" s="193">
        <f>ROUND(F136*报价汇总表7!$C$8,2)</f>
        <v>0</v>
      </c>
      <c r="I136" s="208"/>
      <c r="J136" s="232" t="s">
        <v>331</v>
      </c>
    </row>
    <row r="137" ht="78.95" customHeight="1" spans="1:10">
      <c r="A137" s="216" t="s">
        <v>332</v>
      </c>
      <c r="B137" s="217" t="s">
        <v>333</v>
      </c>
      <c r="C137" s="217" t="s">
        <v>312</v>
      </c>
      <c r="D137" s="218" t="s">
        <v>36</v>
      </c>
      <c r="E137" s="219">
        <v>8000</v>
      </c>
      <c r="F137" s="220">
        <v>20.95</v>
      </c>
      <c r="G137" s="192">
        <f t="shared" si="6"/>
        <v>167600</v>
      </c>
      <c r="H137" s="201"/>
      <c r="I137" s="208">
        <f t="shared" si="7"/>
        <v>0</v>
      </c>
      <c r="J137" s="232" t="s">
        <v>328</v>
      </c>
    </row>
    <row r="138" ht="78" customHeight="1" spans="1:10">
      <c r="A138" s="216" t="s">
        <v>334</v>
      </c>
      <c r="B138" s="217" t="s">
        <v>335</v>
      </c>
      <c r="C138" s="217" t="s">
        <v>312</v>
      </c>
      <c r="D138" s="218" t="s">
        <v>36</v>
      </c>
      <c r="E138" s="219"/>
      <c r="F138" s="220">
        <v>20.95</v>
      </c>
      <c r="G138" s="192">
        <f t="shared" si="6"/>
        <v>0</v>
      </c>
      <c r="H138" s="193">
        <f>ROUND(F138*报价汇总表7!$C$8,2)</f>
        <v>0</v>
      </c>
      <c r="I138" s="208"/>
      <c r="J138" s="232" t="s">
        <v>328</v>
      </c>
    </row>
    <row r="139" ht="65.1" customHeight="1" spans="1:10">
      <c r="A139" s="216" t="s">
        <v>336</v>
      </c>
      <c r="B139" s="217" t="s">
        <v>337</v>
      </c>
      <c r="C139" s="217"/>
      <c r="D139" s="218" t="s">
        <v>36</v>
      </c>
      <c r="E139" s="219">
        <v>5000</v>
      </c>
      <c r="F139" s="220">
        <v>17.13</v>
      </c>
      <c r="G139" s="192">
        <f t="shared" si="6"/>
        <v>85650</v>
      </c>
      <c r="H139" s="201"/>
      <c r="I139" s="208">
        <f t="shared" si="7"/>
        <v>0</v>
      </c>
      <c r="J139" s="232" t="s">
        <v>338</v>
      </c>
    </row>
    <row r="140" s="146" customFormat="1" ht="27.95" customHeight="1" spans="1:10">
      <c r="A140" s="225" t="s">
        <v>339</v>
      </c>
      <c r="B140" s="226"/>
      <c r="C140" s="226"/>
      <c r="D140" s="227"/>
      <c r="E140" s="228"/>
      <c r="F140" s="229"/>
      <c r="G140" s="230">
        <f>SUM(G4:G139)</f>
        <v>1789968</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21 H30 H43 H48 H52 H66 H71 H73 H82 H91 H104 H107 H113 H116 H118 H120 H137 H139 H15:H16 H26:H27 H33:H34 H39:H40 H55:H63 H68:H69 H75:H76 H79:H80 H85:H86 H88:H89 H95:H97 H110:H111 H122:H125 H127:H130 H133:H135">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7" activePane="bottomRight" state="frozen"/>
      <selection/>
      <selection pane="topRight"/>
      <selection pane="bottomLeft"/>
      <selection pane="bottomRight" activeCell="H5" sqref="H5"/>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75" customHeight="1" spans="1:11">
      <c r="A1" s="103" t="s">
        <v>340</v>
      </c>
      <c r="B1" s="103"/>
      <c r="C1" s="103"/>
      <c r="D1" s="103"/>
      <c r="E1" s="103"/>
      <c r="F1" s="104"/>
      <c r="G1" s="103"/>
      <c r="H1" s="104"/>
      <c r="I1" s="103"/>
      <c r="J1" s="103"/>
      <c r="K1" s="136"/>
    </row>
    <row r="2" ht="39.75" customHeight="1" spans="1:11">
      <c r="A2" s="105" t="s">
        <v>379</v>
      </c>
      <c r="B2" s="106"/>
      <c r="C2" s="106"/>
      <c r="D2" s="106"/>
      <c r="E2" s="106"/>
      <c r="F2" s="107"/>
      <c r="G2" s="106"/>
      <c r="H2" s="107"/>
      <c r="I2" s="106"/>
      <c r="J2" s="106"/>
      <c r="K2" s="136"/>
    </row>
    <row r="3" ht="50.2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116" t="s">
        <v>380</v>
      </c>
      <c r="D4" s="117" t="s">
        <v>36</v>
      </c>
      <c r="E4" s="118">
        <v>170000</v>
      </c>
      <c r="F4" s="119">
        <v>8.4</v>
      </c>
      <c r="G4" s="120">
        <f t="shared" ref="G4:G12" si="0">E4*F4</f>
        <v>1428000</v>
      </c>
      <c r="H4" s="121"/>
      <c r="I4" s="120">
        <f t="shared" ref="I4:I12" si="1">E4*H4</f>
        <v>0</v>
      </c>
      <c r="J4" s="138" t="s">
        <v>348</v>
      </c>
      <c r="K4" s="136"/>
    </row>
    <row r="5" ht="50.25" customHeight="1" spans="1:11">
      <c r="A5" s="115">
        <v>2</v>
      </c>
      <c r="B5" s="116" t="s">
        <v>349</v>
      </c>
      <c r="C5" s="116" t="s">
        <v>350</v>
      </c>
      <c r="D5" s="117" t="s">
        <v>351</v>
      </c>
      <c r="E5" s="118">
        <v>16</v>
      </c>
      <c r="F5" s="119">
        <v>4500</v>
      </c>
      <c r="G5" s="120">
        <f t="shared" si="0"/>
        <v>72000</v>
      </c>
      <c r="H5" s="121"/>
      <c r="I5" s="120">
        <f t="shared" si="1"/>
        <v>0</v>
      </c>
      <c r="J5" s="138" t="s">
        <v>352</v>
      </c>
      <c r="K5" s="136"/>
    </row>
    <row r="6" ht="50.25" customHeight="1" spans="1:11">
      <c r="A6" s="115">
        <v>3</v>
      </c>
      <c r="B6" s="116" t="s">
        <v>353</v>
      </c>
      <c r="C6" s="116" t="s">
        <v>354</v>
      </c>
      <c r="D6" s="117" t="s">
        <v>351</v>
      </c>
      <c r="E6" s="118">
        <v>32</v>
      </c>
      <c r="F6" s="119">
        <v>1800</v>
      </c>
      <c r="G6" s="120">
        <f t="shared" si="0"/>
        <v>57600</v>
      </c>
      <c r="H6" s="121"/>
      <c r="I6" s="120">
        <f t="shared" si="1"/>
        <v>0</v>
      </c>
      <c r="J6" s="138" t="s">
        <v>352</v>
      </c>
      <c r="K6" s="136"/>
    </row>
    <row r="7" ht="50.25" customHeight="1" spans="1:11">
      <c r="A7" s="115">
        <v>4</v>
      </c>
      <c r="B7" s="116" t="s">
        <v>355</v>
      </c>
      <c r="C7" s="116" t="s">
        <v>354</v>
      </c>
      <c r="D7" s="117" t="s">
        <v>351</v>
      </c>
      <c r="E7" s="118">
        <v>16</v>
      </c>
      <c r="F7" s="119">
        <v>1500</v>
      </c>
      <c r="G7" s="120">
        <f t="shared" si="0"/>
        <v>24000</v>
      </c>
      <c r="H7" s="121"/>
      <c r="I7" s="120">
        <f t="shared" si="1"/>
        <v>0</v>
      </c>
      <c r="J7" s="138" t="s">
        <v>352</v>
      </c>
      <c r="K7" s="136"/>
    </row>
    <row r="8" ht="50.25" customHeight="1" spans="1:11">
      <c r="A8" s="115">
        <v>5</v>
      </c>
      <c r="B8" s="116" t="s">
        <v>356</v>
      </c>
      <c r="C8" s="116" t="s">
        <v>357</v>
      </c>
      <c r="D8" s="117" t="s">
        <v>351</v>
      </c>
      <c r="E8" s="118">
        <v>16</v>
      </c>
      <c r="F8" s="119">
        <v>7000</v>
      </c>
      <c r="G8" s="120">
        <f t="shared" si="0"/>
        <v>112000</v>
      </c>
      <c r="H8" s="121"/>
      <c r="I8" s="120">
        <f t="shared" si="1"/>
        <v>0</v>
      </c>
      <c r="J8" s="138" t="s">
        <v>352</v>
      </c>
      <c r="K8" s="136"/>
    </row>
    <row r="9" ht="50.25" customHeight="1" spans="1:11">
      <c r="A9" s="115">
        <v>6</v>
      </c>
      <c r="B9" s="116" t="s">
        <v>358</v>
      </c>
      <c r="C9" s="116" t="s">
        <v>359</v>
      </c>
      <c r="D9" s="117" t="s">
        <v>351</v>
      </c>
      <c r="E9" s="118">
        <v>16</v>
      </c>
      <c r="F9" s="119">
        <v>1800</v>
      </c>
      <c r="G9" s="120">
        <f t="shared" si="0"/>
        <v>28800</v>
      </c>
      <c r="H9" s="121"/>
      <c r="I9" s="120">
        <f t="shared" si="1"/>
        <v>0</v>
      </c>
      <c r="J9" s="138" t="s">
        <v>352</v>
      </c>
      <c r="K9" s="136"/>
    </row>
    <row r="10" ht="50.25" customHeight="1" spans="1:11">
      <c r="A10" s="115">
        <v>7</v>
      </c>
      <c r="B10" s="116" t="s">
        <v>360</v>
      </c>
      <c r="C10" s="116" t="s">
        <v>361</v>
      </c>
      <c r="D10" s="117" t="s">
        <v>351</v>
      </c>
      <c r="E10" s="118">
        <v>16</v>
      </c>
      <c r="F10" s="119">
        <v>700</v>
      </c>
      <c r="G10" s="120">
        <f t="shared" si="0"/>
        <v>11200</v>
      </c>
      <c r="H10" s="121"/>
      <c r="I10" s="120">
        <f t="shared" si="1"/>
        <v>0</v>
      </c>
      <c r="J10" s="138" t="s">
        <v>352</v>
      </c>
      <c r="K10" s="136"/>
    </row>
    <row r="11" ht="50.25" customHeight="1" spans="1:11">
      <c r="A11" s="115">
        <v>8</v>
      </c>
      <c r="B11" s="116" t="s">
        <v>362</v>
      </c>
      <c r="C11" s="116" t="s">
        <v>363</v>
      </c>
      <c r="D11" s="117" t="s">
        <v>351</v>
      </c>
      <c r="E11" s="118">
        <v>16</v>
      </c>
      <c r="F11" s="119">
        <v>2000</v>
      </c>
      <c r="G11" s="120">
        <f t="shared" si="0"/>
        <v>32000</v>
      </c>
      <c r="H11" s="121"/>
      <c r="I11" s="120">
        <f t="shared" si="1"/>
        <v>0</v>
      </c>
      <c r="J11" s="138" t="s">
        <v>352</v>
      </c>
      <c r="K11" s="136"/>
    </row>
    <row r="12" ht="50.25" customHeight="1" spans="1:11">
      <c r="A12" s="115">
        <v>9</v>
      </c>
      <c r="B12" s="116" t="s">
        <v>364</v>
      </c>
      <c r="C12" s="116" t="s">
        <v>365</v>
      </c>
      <c r="D12" s="117" t="s">
        <v>351</v>
      </c>
      <c r="E12" s="118">
        <v>32</v>
      </c>
      <c r="F12" s="122">
        <v>1800</v>
      </c>
      <c r="G12" s="120">
        <f t="shared" si="0"/>
        <v>57600</v>
      </c>
      <c r="H12" s="121"/>
      <c r="I12" s="120">
        <f t="shared" si="1"/>
        <v>0</v>
      </c>
      <c r="J12" s="138" t="s">
        <v>352</v>
      </c>
      <c r="K12" s="136"/>
    </row>
    <row r="13" ht="32.1" customHeight="1" spans="1:11">
      <c r="A13" s="234" t="s">
        <v>339</v>
      </c>
      <c r="B13" s="235"/>
      <c r="C13" s="235"/>
      <c r="D13" s="236"/>
      <c r="E13" s="127"/>
      <c r="F13" s="128"/>
      <c r="G13" s="129">
        <f>SUM(G4:G12)</f>
        <v>1823200</v>
      </c>
      <c r="H13" s="128"/>
      <c r="I13" s="129">
        <f>SUM(I4:I12)</f>
        <v>0</v>
      </c>
      <c r="J13" s="139"/>
      <c r="K13" s="136"/>
    </row>
  </sheetData>
  <sheetProtection password="CF4A" sheet="1" selectLockedCells="1" objects="1"/>
  <mergeCells count="3">
    <mergeCell ref="A1:J1"/>
    <mergeCell ref="A2:J2"/>
    <mergeCell ref="A13:C13"/>
  </mergeCells>
  <dataValidations count="1">
    <dataValidation type="decimal" operator="between" allowBlank="1" showErrorMessage="1" sqref="H4:H6 H7: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C5" sqref="C5"/>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381</v>
      </c>
      <c r="B2" s="42"/>
      <c r="C2" s="42"/>
      <c r="D2" s="42"/>
      <c r="E2" s="42"/>
    </row>
    <row r="3" ht="39.95" customHeight="1" spans="1:5">
      <c r="A3" s="43" t="s">
        <v>7</v>
      </c>
      <c r="B3" s="44" t="s">
        <v>8</v>
      </c>
      <c r="C3" s="45" t="s">
        <v>9</v>
      </c>
      <c r="D3" s="46" t="s">
        <v>10</v>
      </c>
      <c r="E3" s="47" t="s">
        <v>11</v>
      </c>
    </row>
    <row r="4" ht="39.95" customHeight="1" spans="1:5">
      <c r="A4" s="48">
        <v>1</v>
      </c>
      <c r="B4" s="49" t="s">
        <v>12</v>
      </c>
      <c r="C4" s="50">
        <f>'8-湘西劳务'!G140</f>
        <v>324204</v>
      </c>
      <c r="D4" s="50">
        <f>'8-湘西劳务'!I140</f>
        <v>0</v>
      </c>
      <c r="E4" s="51"/>
    </row>
    <row r="5" ht="39.95" customHeight="1" spans="1:5">
      <c r="A5" s="48">
        <v>2</v>
      </c>
      <c r="B5" s="49" t="s">
        <v>13</v>
      </c>
      <c r="C5" s="50">
        <f>'8-湘西设备'!G12</f>
        <v>416200</v>
      </c>
      <c r="D5" s="50">
        <f>'8-湘西设备'!I12</f>
        <v>0</v>
      </c>
      <c r="E5" s="51"/>
    </row>
    <row r="6" ht="39.95" customHeight="1" spans="1:5">
      <c r="A6" s="48"/>
      <c r="B6" s="49"/>
      <c r="C6" s="50"/>
      <c r="D6" s="52"/>
      <c r="E6" s="51"/>
    </row>
    <row r="7" ht="39.95" customHeight="1" spans="1:5">
      <c r="A7" s="53"/>
      <c r="B7" s="54" t="s">
        <v>14</v>
      </c>
      <c r="C7" s="55">
        <f>SUM(C4:C6)</f>
        <v>740404</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2" activePane="bottomLeft" state="frozen"/>
      <selection/>
      <selection pane="bottomLeft" activeCell="H64" sqref="H64"/>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151" customWidth="1"/>
    <col min="6" max="6" width="8.63333333333333" style="152"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9"/>
      <c r="F1" s="159"/>
      <c r="G1" s="158"/>
      <c r="H1" s="159"/>
      <c r="I1" s="158"/>
      <c r="J1" s="158"/>
    </row>
    <row r="2" s="142" customFormat="1" ht="33.95" customHeight="1" spans="1:10">
      <c r="A2" s="160" t="s">
        <v>382</v>
      </c>
      <c r="B2" s="160"/>
      <c r="C2" s="160"/>
      <c r="D2" s="160"/>
      <c r="E2" s="161"/>
      <c r="F2" s="161"/>
      <c r="G2" s="160"/>
      <c r="H2" s="162"/>
      <c r="I2" s="160"/>
      <c r="J2" s="160"/>
    </row>
    <row r="3" s="143" customFormat="1" ht="99.95" customHeight="1" spans="1:10">
      <c r="A3" s="163"/>
      <c r="B3" s="164" t="s">
        <v>18</v>
      </c>
      <c r="C3" s="165" t="s">
        <v>19</v>
      </c>
      <c r="D3" s="166" t="s">
        <v>20</v>
      </c>
      <c r="E3" s="167" t="s">
        <v>372</v>
      </c>
      <c r="F3" s="168" t="s">
        <v>373</v>
      </c>
      <c r="G3" s="169" t="s">
        <v>23</v>
      </c>
      <c r="H3" s="170" t="s">
        <v>24</v>
      </c>
      <c r="I3" s="202" t="s">
        <v>25</v>
      </c>
      <c r="J3" s="203" t="s">
        <v>26</v>
      </c>
    </row>
    <row r="4" s="144" customFormat="1" ht="29.1" customHeight="1" spans="1:10">
      <c r="A4" s="171" t="s">
        <v>27</v>
      </c>
      <c r="B4" s="172" t="s">
        <v>28</v>
      </c>
      <c r="C4" s="172"/>
      <c r="D4" s="173"/>
      <c r="E4" s="174"/>
      <c r="F4" s="175">
        <v>0</v>
      </c>
      <c r="G4" s="176">
        <v>0</v>
      </c>
      <c r="H4" s="177">
        <v>0</v>
      </c>
      <c r="I4" s="204"/>
      <c r="J4" s="205"/>
    </row>
    <row r="5" s="144" customFormat="1" ht="29.1" customHeight="1" spans="1:10">
      <c r="A5" s="171" t="s">
        <v>29</v>
      </c>
      <c r="B5" s="178" t="s">
        <v>30</v>
      </c>
      <c r="C5" s="172"/>
      <c r="D5" s="173"/>
      <c r="E5" s="174"/>
      <c r="F5" s="175"/>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ROUND(F7*报价汇总表8!$C$8,2)</f>
        <v>0</v>
      </c>
      <c r="I7" s="208"/>
      <c r="J7" s="209"/>
    </row>
    <row r="8" s="144" customFormat="1" ht="48.95" customHeight="1" spans="1:10">
      <c r="A8" s="187" t="s">
        <v>37</v>
      </c>
      <c r="B8" s="188" t="s">
        <v>38</v>
      </c>
      <c r="C8" s="188"/>
      <c r="D8" s="189" t="s">
        <v>36</v>
      </c>
      <c r="E8" s="190"/>
      <c r="F8" s="191">
        <v>27.19</v>
      </c>
      <c r="G8" s="192">
        <f t="shared" si="0"/>
        <v>0</v>
      </c>
      <c r="H8" s="193">
        <f>ROUND(F8*报价汇总表8!$C$8,2)</f>
        <v>0</v>
      </c>
      <c r="I8" s="208"/>
      <c r="J8" s="209"/>
    </row>
    <row r="9" s="144" customFormat="1" ht="48" customHeight="1" spans="1:10">
      <c r="A9" s="187" t="s">
        <v>39</v>
      </c>
      <c r="B9" s="188" t="s">
        <v>40</v>
      </c>
      <c r="C9" s="188"/>
      <c r="D9" s="189" t="s">
        <v>36</v>
      </c>
      <c r="E9" s="190"/>
      <c r="F9" s="191">
        <v>20.39</v>
      </c>
      <c r="G9" s="192">
        <f t="shared" si="0"/>
        <v>0</v>
      </c>
      <c r="H9" s="193">
        <f>ROUND(F9*报价汇总表8!$C$8,2)</f>
        <v>0</v>
      </c>
      <c r="I9" s="208"/>
      <c r="J9" s="209"/>
    </row>
    <row r="10" ht="48" customHeight="1" spans="1:10">
      <c r="A10" s="187" t="s">
        <v>41</v>
      </c>
      <c r="B10" s="188" t="s">
        <v>42</v>
      </c>
      <c r="C10" s="188"/>
      <c r="D10" s="189" t="s">
        <v>33</v>
      </c>
      <c r="E10" s="190"/>
      <c r="F10" s="191">
        <v>0</v>
      </c>
      <c r="G10" s="192">
        <f t="shared" si="0"/>
        <v>0</v>
      </c>
      <c r="H10" s="193"/>
      <c r="I10" s="208"/>
      <c r="J10" s="210"/>
    </row>
    <row r="11" ht="36.95" hidden="1" customHeight="1" spans="1:10">
      <c r="A11" s="187" t="s">
        <v>43</v>
      </c>
      <c r="B11" s="188" t="s">
        <v>44</v>
      </c>
      <c r="C11" s="188"/>
      <c r="D11" s="189" t="s">
        <v>33</v>
      </c>
      <c r="E11" s="190"/>
      <c r="F11" s="191">
        <v>0</v>
      </c>
      <c r="G11" s="192">
        <f t="shared" si="0"/>
        <v>0</v>
      </c>
      <c r="H11" s="193"/>
      <c r="I11" s="208"/>
      <c r="J11" s="210"/>
    </row>
    <row r="12" ht="42" hidden="1" customHeight="1" spans="1:10">
      <c r="A12" s="187" t="s">
        <v>45</v>
      </c>
      <c r="B12" s="188" t="s">
        <v>46</v>
      </c>
      <c r="C12" s="188" t="s">
        <v>47</v>
      </c>
      <c r="D12" s="189" t="s">
        <v>48</v>
      </c>
      <c r="E12" s="190"/>
      <c r="F12" s="191">
        <v>105.73</v>
      </c>
      <c r="G12" s="192">
        <f t="shared" si="0"/>
        <v>0</v>
      </c>
      <c r="H12" s="193">
        <f>ROUND(F12*报价汇总表8!$C$8,2)</f>
        <v>0</v>
      </c>
      <c r="I12" s="208"/>
      <c r="J12" s="210"/>
    </row>
    <row r="13" ht="42" hidden="1" customHeight="1" spans="1:10">
      <c r="A13" s="187" t="s">
        <v>49</v>
      </c>
      <c r="B13" s="188" t="s">
        <v>50</v>
      </c>
      <c r="C13" s="188" t="s">
        <v>51</v>
      </c>
      <c r="D13" s="189" t="s">
        <v>48</v>
      </c>
      <c r="E13" s="190"/>
      <c r="F13" s="191">
        <v>156.95</v>
      </c>
      <c r="G13" s="192">
        <f t="shared" si="0"/>
        <v>0</v>
      </c>
      <c r="H13" s="193">
        <f>ROUND(F13*报价汇总表8!$C$8,2)</f>
        <v>0</v>
      </c>
      <c r="I13" s="208"/>
      <c r="J13" s="210"/>
    </row>
    <row r="14" ht="42" hidden="1" customHeight="1" spans="1:10">
      <c r="A14" s="187" t="s">
        <v>52</v>
      </c>
      <c r="B14" s="188" t="s">
        <v>53</v>
      </c>
      <c r="C14" s="188" t="s">
        <v>47</v>
      </c>
      <c r="D14" s="189" t="s">
        <v>48</v>
      </c>
      <c r="E14" s="190"/>
      <c r="F14" s="191">
        <v>191.55</v>
      </c>
      <c r="G14" s="192">
        <f t="shared" si="0"/>
        <v>0</v>
      </c>
      <c r="H14" s="193">
        <f>ROUND(F14*报价汇总表8!$C$8,2)</f>
        <v>0</v>
      </c>
      <c r="I14" s="208"/>
      <c r="J14" s="210"/>
    </row>
    <row r="15" ht="60.95" customHeight="1" spans="1:10">
      <c r="A15" s="187" t="s">
        <v>54</v>
      </c>
      <c r="B15" s="188" t="s">
        <v>55</v>
      </c>
      <c r="C15" s="188"/>
      <c r="D15" s="189" t="s">
        <v>33</v>
      </c>
      <c r="E15" s="190"/>
      <c r="F15" s="191">
        <v>0</v>
      </c>
      <c r="G15" s="192">
        <f t="shared" si="0"/>
        <v>0</v>
      </c>
      <c r="H15" s="193"/>
      <c r="I15" s="208"/>
      <c r="J15" s="210"/>
    </row>
    <row r="16" ht="48" customHeight="1" spans="1:10">
      <c r="A16" s="187" t="s">
        <v>56</v>
      </c>
      <c r="B16" s="188" t="s">
        <v>57</v>
      </c>
      <c r="C16" s="188" t="s">
        <v>47</v>
      </c>
      <c r="D16" s="189" t="s">
        <v>48</v>
      </c>
      <c r="E16" s="190"/>
      <c r="F16" s="191">
        <v>155.88</v>
      </c>
      <c r="G16" s="192">
        <f t="shared" ref="G16:G66" si="1">ROUND(E16*F16,0)</f>
        <v>0</v>
      </c>
      <c r="H16" s="193">
        <f>ROUND(F16*报价汇总表8!$C$8,2)</f>
        <v>0</v>
      </c>
      <c r="I16" s="208"/>
      <c r="J16" s="210"/>
    </row>
    <row r="17" ht="66" customHeight="1" spans="1:10">
      <c r="A17" s="187" t="s">
        <v>58</v>
      </c>
      <c r="B17" s="188" t="s">
        <v>59</v>
      </c>
      <c r="C17" s="188" t="s">
        <v>60</v>
      </c>
      <c r="D17" s="189" t="s">
        <v>36</v>
      </c>
      <c r="E17" s="190"/>
      <c r="F17" s="191">
        <v>2.21</v>
      </c>
      <c r="G17" s="192">
        <f t="shared" si="1"/>
        <v>0</v>
      </c>
      <c r="H17" s="193">
        <f>ROUND(F17*报价汇总表8!$C$8,2)</f>
        <v>0</v>
      </c>
      <c r="I17" s="208"/>
      <c r="J17" s="210" t="s">
        <v>61</v>
      </c>
    </row>
    <row r="18" ht="53.1" customHeight="1" spans="1:10">
      <c r="A18" s="187" t="s">
        <v>62</v>
      </c>
      <c r="B18" s="188" t="s">
        <v>63</v>
      </c>
      <c r="C18" s="188" t="s">
        <v>47</v>
      </c>
      <c r="D18" s="189" t="s">
        <v>48</v>
      </c>
      <c r="E18" s="190"/>
      <c r="F18" s="191">
        <v>102.07</v>
      </c>
      <c r="G18" s="192">
        <f t="shared" si="1"/>
        <v>0</v>
      </c>
      <c r="H18" s="193">
        <f>ROUND(F18*报价汇总表8!$C$8,2)</f>
        <v>0</v>
      </c>
      <c r="I18" s="208"/>
      <c r="J18" s="210"/>
    </row>
    <row r="19" ht="50.1" customHeight="1" spans="1:10">
      <c r="A19" s="187" t="s">
        <v>64</v>
      </c>
      <c r="B19" s="188" t="s">
        <v>65</v>
      </c>
      <c r="C19" s="188" t="s">
        <v>47</v>
      </c>
      <c r="D19" s="189" t="s">
        <v>48</v>
      </c>
      <c r="E19" s="190"/>
      <c r="F19" s="191">
        <v>102.07</v>
      </c>
      <c r="G19" s="192">
        <f t="shared" si="1"/>
        <v>0</v>
      </c>
      <c r="H19" s="193">
        <f>ROUND(F19*报价汇总表8!$C$8,2)</f>
        <v>0</v>
      </c>
      <c r="I19" s="208"/>
      <c r="J19" s="210"/>
    </row>
    <row r="20" ht="60.95" customHeight="1" spans="1:10">
      <c r="A20" s="187" t="s">
        <v>66</v>
      </c>
      <c r="B20" s="188" t="s">
        <v>67</v>
      </c>
      <c r="C20" s="188" t="s">
        <v>47</v>
      </c>
      <c r="D20" s="189" t="s">
        <v>48</v>
      </c>
      <c r="E20" s="190"/>
      <c r="F20" s="191">
        <v>87.31</v>
      </c>
      <c r="G20" s="192">
        <f t="shared" si="1"/>
        <v>0</v>
      </c>
      <c r="H20" s="193">
        <f>ROUND(F20*报价汇总表8!$C$8,2)</f>
        <v>0</v>
      </c>
      <c r="I20" s="208"/>
      <c r="J20" s="210"/>
    </row>
    <row r="21" ht="36" customHeight="1" spans="1:10">
      <c r="A21" s="187" t="s">
        <v>68</v>
      </c>
      <c r="B21" s="188" t="s">
        <v>69</v>
      </c>
      <c r="C21" s="188"/>
      <c r="D21" s="189" t="s">
        <v>33</v>
      </c>
      <c r="E21" s="190"/>
      <c r="F21" s="191">
        <v>0</v>
      </c>
      <c r="G21" s="192">
        <f t="shared" si="1"/>
        <v>0</v>
      </c>
      <c r="H21" s="193"/>
      <c r="I21" s="208"/>
      <c r="J21" s="210"/>
    </row>
    <row r="22" ht="48.95" customHeight="1" spans="1:10">
      <c r="A22" s="187" t="s">
        <v>70</v>
      </c>
      <c r="B22" s="188" t="s">
        <v>71</v>
      </c>
      <c r="C22" s="188" t="s">
        <v>72</v>
      </c>
      <c r="D22" s="194" t="s">
        <v>48</v>
      </c>
      <c r="E22" s="190"/>
      <c r="F22" s="191">
        <v>49.53</v>
      </c>
      <c r="G22" s="192">
        <f t="shared" si="1"/>
        <v>0</v>
      </c>
      <c r="H22" s="193">
        <f>ROUND(F22*报价汇总表8!$C$8,2)</f>
        <v>0</v>
      </c>
      <c r="I22" s="208"/>
      <c r="J22" s="210"/>
    </row>
    <row r="23" ht="69" customHeight="1" spans="1:10">
      <c r="A23" s="187" t="s">
        <v>73</v>
      </c>
      <c r="B23" s="188" t="s">
        <v>74</v>
      </c>
      <c r="C23" s="188" t="s">
        <v>72</v>
      </c>
      <c r="D23" s="194" t="s">
        <v>48</v>
      </c>
      <c r="E23" s="190"/>
      <c r="F23" s="191">
        <v>121.75</v>
      </c>
      <c r="G23" s="192">
        <f t="shared" si="1"/>
        <v>0</v>
      </c>
      <c r="H23" s="193">
        <f>ROUND(F23*报价汇总表8!$C$8,2)</f>
        <v>0</v>
      </c>
      <c r="I23" s="208"/>
      <c r="J23" s="210"/>
    </row>
    <row r="24" ht="51" customHeight="1" spans="1:10">
      <c r="A24" s="187" t="s">
        <v>75</v>
      </c>
      <c r="B24" s="195" t="s">
        <v>76</v>
      </c>
      <c r="C24" s="188" t="s">
        <v>72</v>
      </c>
      <c r="D24" s="196" t="s">
        <v>48</v>
      </c>
      <c r="E24" s="190"/>
      <c r="F24" s="191">
        <v>170.55</v>
      </c>
      <c r="G24" s="192">
        <f t="shared" si="1"/>
        <v>0</v>
      </c>
      <c r="H24" s="193">
        <f>ROUND(F24*报价汇总表8!$C$8,2)</f>
        <v>0</v>
      </c>
      <c r="I24" s="208"/>
      <c r="J24" s="210"/>
    </row>
    <row r="25" ht="56.1" customHeight="1" spans="1:10">
      <c r="A25" s="187" t="s">
        <v>77</v>
      </c>
      <c r="B25" s="195" t="s">
        <v>78</v>
      </c>
      <c r="C25" s="188" t="s">
        <v>72</v>
      </c>
      <c r="D25" s="196" t="s">
        <v>48</v>
      </c>
      <c r="E25" s="190"/>
      <c r="F25" s="191">
        <v>58.81</v>
      </c>
      <c r="G25" s="192">
        <f t="shared" si="1"/>
        <v>0</v>
      </c>
      <c r="H25" s="193">
        <f>ROUND(F25*报价汇总表8!$C$8,2)</f>
        <v>0</v>
      </c>
      <c r="I25" s="208"/>
      <c r="J25" s="210"/>
    </row>
    <row r="26" ht="30.95" customHeight="1" spans="1:10">
      <c r="A26" s="187" t="s">
        <v>79</v>
      </c>
      <c r="B26" s="195" t="s">
        <v>80</v>
      </c>
      <c r="C26" s="181"/>
      <c r="D26" s="196" t="s">
        <v>33</v>
      </c>
      <c r="E26" s="190"/>
      <c r="F26" s="191">
        <v>0</v>
      </c>
      <c r="G26" s="192">
        <f t="shared" si="1"/>
        <v>0</v>
      </c>
      <c r="H26" s="193"/>
      <c r="I26" s="208"/>
      <c r="J26" s="210"/>
    </row>
    <row r="27" ht="33.95" customHeight="1" spans="1:10">
      <c r="A27" s="187" t="s">
        <v>81</v>
      </c>
      <c r="B27" s="195" t="s">
        <v>82</v>
      </c>
      <c r="C27" s="181"/>
      <c r="D27" s="197" t="s">
        <v>33</v>
      </c>
      <c r="E27" s="190"/>
      <c r="F27" s="191">
        <v>0</v>
      </c>
      <c r="G27" s="192">
        <f t="shared" si="1"/>
        <v>0</v>
      </c>
      <c r="H27" s="193"/>
      <c r="I27" s="208"/>
      <c r="J27" s="210"/>
    </row>
    <row r="28" ht="51" customHeight="1" spans="1:10">
      <c r="A28" s="187" t="s">
        <v>83</v>
      </c>
      <c r="B28" s="188" t="s">
        <v>84</v>
      </c>
      <c r="C28" s="188" t="s">
        <v>85</v>
      </c>
      <c r="D28" s="194" t="s">
        <v>36</v>
      </c>
      <c r="E28" s="190"/>
      <c r="F28" s="191">
        <v>37.65</v>
      </c>
      <c r="G28" s="192">
        <f t="shared" si="1"/>
        <v>0</v>
      </c>
      <c r="H28" s="193">
        <f>ROUND(F28*报价汇总表8!$C$8,2)</f>
        <v>0</v>
      </c>
      <c r="I28" s="208"/>
      <c r="J28" s="210"/>
    </row>
    <row r="29" ht="56.1" customHeight="1" spans="1:10">
      <c r="A29" s="187" t="s">
        <v>86</v>
      </c>
      <c r="B29" s="188" t="s">
        <v>87</v>
      </c>
      <c r="C29" s="188" t="s">
        <v>85</v>
      </c>
      <c r="D29" s="189" t="s">
        <v>36</v>
      </c>
      <c r="E29" s="190"/>
      <c r="F29" s="191">
        <v>1.84</v>
      </c>
      <c r="G29" s="192">
        <f t="shared" si="1"/>
        <v>0</v>
      </c>
      <c r="H29" s="193">
        <f>ROUND(F29*报价汇总表8!$C$8,2)</f>
        <v>0</v>
      </c>
      <c r="I29" s="208"/>
      <c r="J29" s="210"/>
    </row>
    <row r="30" ht="33.95" customHeight="1" spans="1:10">
      <c r="A30" s="187" t="s">
        <v>88</v>
      </c>
      <c r="B30" s="188" t="s">
        <v>89</v>
      </c>
      <c r="C30" s="188"/>
      <c r="D30" s="189" t="s">
        <v>33</v>
      </c>
      <c r="E30" s="190"/>
      <c r="F30" s="191">
        <v>0</v>
      </c>
      <c r="G30" s="192">
        <f t="shared" si="1"/>
        <v>0</v>
      </c>
      <c r="H30" s="193"/>
      <c r="I30" s="208"/>
      <c r="J30" s="210"/>
    </row>
    <row r="31" ht="51" customHeight="1" spans="1:10">
      <c r="A31" s="187" t="s">
        <v>90</v>
      </c>
      <c r="B31" s="188" t="s">
        <v>91</v>
      </c>
      <c r="C31" s="188" t="s">
        <v>85</v>
      </c>
      <c r="D31" s="189" t="s">
        <v>36</v>
      </c>
      <c r="E31" s="190"/>
      <c r="F31" s="191">
        <v>17.41</v>
      </c>
      <c r="G31" s="192">
        <f t="shared" si="1"/>
        <v>0</v>
      </c>
      <c r="H31" s="193">
        <f>ROUND(F31*报价汇总表8!$C$8,2)</f>
        <v>0</v>
      </c>
      <c r="I31" s="208"/>
      <c r="J31" s="210"/>
    </row>
    <row r="32" ht="54" customHeight="1" spans="1:10">
      <c r="A32" s="187" t="s">
        <v>92</v>
      </c>
      <c r="B32" s="188" t="s">
        <v>93</v>
      </c>
      <c r="C32" s="188" t="s">
        <v>85</v>
      </c>
      <c r="D32" s="189" t="s">
        <v>36</v>
      </c>
      <c r="E32" s="190"/>
      <c r="F32" s="191">
        <v>1.68</v>
      </c>
      <c r="G32" s="192">
        <f t="shared" si="1"/>
        <v>0</v>
      </c>
      <c r="H32" s="193">
        <f>ROUND(F32*报价汇总表8!$C$8,2)</f>
        <v>0</v>
      </c>
      <c r="I32" s="208"/>
      <c r="J32" s="210"/>
    </row>
    <row r="33" ht="35.1" customHeight="1" spans="1:10">
      <c r="A33" s="187" t="s">
        <v>94</v>
      </c>
      <c r="B33" s="188" t="s">
        <v>95</v>
      </c>
      <c r="C33" s="188"/>
      <c r="D33" s="189" t="s">
        <v>33</v>
      </c>
      <c r="E33" s="190"/>
      <c r="F33" s="191">
        <v>0</v>
      </c>
      <c r="G33" s="192">
        <f t="shared" si="1"/>
        <v>0</v>
      </c>
      <c r="H33" s="193"/>
      <c r="I33" s="208"/>
      <c r="J33" s="210"/>
    </row>
    <row r="34" ht="35.1" customHeight="1" spans="1:10">
      <c r="A34" s="187" t="s">
        <v>96</v>
      </c>
      <c r="B34" s="188" t="s">
        <v>97</v>
      </c>
      <c r="C34" s="188"/>
      <c r="D34" s="189" t="s">
        <v>33</v>
      </c>
      <c r="E34" s="190"/>
      <c r="F34" s="191">
        <v>0</v>
      </c>
      <c r="G34" s="192">
        <f t="shared" si="1"/>
        <v>0</v>
      </c>
      <c r="H34" s="193"/>
      <c r="I34" s="208"/>
      <c r="J34" s="210"/>
    </row>
    <row r="35" ht="45.95" customHeight="1" spans="1:10">
      <c r="A35" s="187" t="s">
        <v>98</v>
      </c>
      <c r="B35" s="188" t="s">
        <v>99</v>
      </c>
      <c r="C35" s="188" t="s">
        <v>100</v>
      </c>
      <c r="D35" s="189" t="s">
        <v>36</v>
      </c>
      <c r="E35" s="190"/>
      <c r="F35" s="191">
        <v>58.52</v>
      </c>
      <c r="G35" s="192">
        <f t="shared" si="1"/>
        <v>0</v>
      </c>
      <c r="H35" s="193">
        <f>ROUND(F35*报价汇总表8!$C$8,2)</f>
        <v>0</v>
      </c>
      <c r="I35" s="208"/>
      <c r="J35" s="210"/>
    </row>
    <row r="36" ht="48.95" customHeight="1" spans="1:10">
      <c r="A36" s="187" t="s">
        <v>101</v>
      </c>
      <c r="B36" s="188" t="s">
        <v>102</v>
      </c>
      <c r="C36" s="188" t="s">
        <v>100</v>
      </c>
      <c r="D36" s="189" t="s">
        <v>36</v>
      </c>
      <c r="E36" s="190"/>
      <c r="F36" s="191">
        <v>2.85</v>
      </c>
      <c r="G36" s="192">
        <f t="shared" si="1"/>
        <v>0</v>
      </c>
      <c r="H36" s="193">
        <f>ROUND(F36*报价汇总表8!$C$8,2)</f>
        <v>0</v>
      </c>
      <c r="I36" s="208"/>
      <c r="J36" s="210"/>
    </row>
    <row r="37" ht="54.95" customHeight="1" spans="1:10">
      <c r="A37" s="187" t="s">
        <v>103</v>
      </c>
      <c r="B37" s="188" t="s">
        <v>104</v>
      </c>
      <c r="C37" s="188" t="s">
        <v>100</v>
      </c>
      <c r="D37" s="189" t="s">
        <v>36</v>
      </c>
      <c r="E37" s="190"/>
      <c r="F37" s="191">
        <v>57.68</v>
      </c>
      <c r="G37" s="192">
        <f t="shared" si="1"/>
        <v>0</v>
      </c>
      <c r="H37" s="193">
        <f>ROUND(F37*报价汇总表8!$C$8,2)</f>
        <v>0</v>
      </c>
      <c r="I37" s="208"/>
      <c r="J37" s="210"/>
    </row>
    <row r="38" ht="47.1" customHeight="1" spans="1:10">
      <c r="A38" s="187" t="s">
        <v>105</v>
      </c>
      <c r="B38" s="188" t="s">
        <v>106</v>
      </c>
      <c r="C38" s="188" t="s">
        <v>100</v>
      </c>
      <c r="D38" s="189" t="s">
        <v>36</v>
      </c>
      <c r="E38" s="190"/>
      <c r="F38" s="191">
        <v>2.76</v>
      </c>
      <c r="G38" s="192">
        <f t="shared" si="1"/>
        <v>0</v>
      </c>
      <c r="H38" s="193">
        <f>ROUND(F38*报价汇总表8!$C$8,2)</f>
        <v>0</v>
      </c>
      <c r="I38" s="208"/>
      <c r="J38" s="210"/>
    </row>
    <row r="39" ht="30" customHeight="1" spans="1:10">
      <c r="A39" s="187" t="s">
        <v>107</v>
      </c>
      <c r="B39" s="188" t="s">
        <v>108</v>
      </c>
      <c r="C39" s="188"/>
      <c r="D39" s="189" t="s">
        <v>33</v>
      </c>
      <c r="E39" s="190"/>
      <c r="F39" s="191">
        <v>0</v>
      </c>
      <c r="G39" s="192">
        <f t="shared" si="1"/>
        <v>0</v>
      </c>
      <c r="H39" s="193"/>
      <c r="I39" s="208"/>
      <c r="J39" s="210"/>
    </row>
    <row r="40" ht="36.95" customHeight="1" spans="1:10">
      <c r="A40" s="187" t="s">
        <v>109</v>
      </c>
      <c r="B40" s="188" t="s">
        <v>110</v>
      </c>
      <c r="C40" s="188"/>
      <c r="D40" s="189" t="s">
        <v>33</v>
      </c>
      <c r="E40" s="190"/>
      <c r="F40" s="191">
        <v>0</v>
      </c>
      <c r="G40" s="192">
        <f t="shared" si="1"/>
        <v>0</v>
      </c>
      <c r="H40" s="193"/>
      <c r="I40" s="208"/>
      <c r="J40" s="210"/>
    </row>
    <row r="41" ht="72" customHeight="1" spans="1:10">
      <c r="A41" s="187" t="s">
        <v>111</v>
      </c>
      <c r="B41" s="188" t="s">
        <v>112</v>
      </c>
      <c r="C41" s="188" t="s">
        <v>113</v>
      </c>
      <c r="D41" s="189" t="s">
        <v>36</v>
      </c>
      <c r="E41" s="190"/>
      <c r="F41" s="191">
        <v>23</v>
      </c>
      <c r="G41" s="192">
        <f t="shared" si="1"/>
        <v>0</v>
      </c>
      <c r="H41" s="193">
        <f>ROUND(F41*报价汇总表8!$C$8,2)</f>
        <v>0</v>
      </c>
      <c r="I41" s="208"/>
      <c r="J41" s="210"/>
    </row>
    <row r="42" ht="69.95" customHeight="1" spans="1:10">
      <c r="A42" s="187" t="s">
        <v>114</v>
      </c>
      <c r="B42" s="188" t="s">
        <v>115</v>
      </c>
      <c r="C42" s="188" t="s">
        <v>113</v>
      </c>
      <c r="D42" s="189" t="s">
        <v>36</v>
      </c>
      <c r="E42" s="190"/>
      <c r="F42" s="191">
        <v>2.76</v>
      </c>
      <c r="G42" s="192">
        <f t="shared" si="1"/>
        <v>0</v>
      </c>
      <c r="H42" s="193">
        <f>ROUND(F42*报价汇总表8!$C$8,2)</f>
        <v>0</v>
      </c>
      <c r="I42" s="208"/>
      <c r="J42" s="210"/>
    </row>
    <row r="43" ht="39" customHeight="1" spans="1:10">
      <c r="A43" s="187" t="s">
        <v>116</v>
      </c>
      <c r="B43" s="198" t="s">
        <v>117</v>
      </c>
      <c r="C43" s="188"/>
      <c r="D43" s="189" t="s">
        <v>33</v>
      </c>
      <c r="E43" s="190"/>
      <c r="F43" s="191">
        <v>0</v>
      </c>
      <c r="G43" s="192">
        <f t="shared" si="1"/>
        <v>0</v>
      </c>
      <c r="H43" s="193"/>
      <c r="I43" s="208"/>
      <c r="J43" s="210"/>
    </row>
    <row r="44" ht="54.95" customHeight="1" spans="1:10">
      <c r="A44" s="187" t="s">
        <v>118</v>
      </c>
      <c r="B44" s="198" t="s">
        <v>119</v>
      </c>
      <c r="C44" s="188" t="s">
        <v>120</v>
      </c>
      <c r="D44" s="189" t="s">
        <v>36</v>
      </c>
      <c r="E44" s="190"/>
      <c r="F44" s="191">
        <v>39.36</v>
      </c>
      <c r="G44" s="192">
        <f t="shared" si="1"/>
        <v>0</v>
      </c>
      <c r="H44" s="193">
        <f>ROUND(F44*报价汇总表8!$C$8,2)</f>
        <v>0</v>
      </c>
      <c r="I44" s="208"/>
      <c r="J44" s="210"/>
    </row>
    <row r="45" ht="59.1" customHeight="1" spans="1:10">
      <c r="A45" s="187" t="s">
        <v>121</v>
      </c>
      <c r="B45" s="195" t="s">
        <v>122</v>
      </c>
      <c r="C45" s="188" t="s">
        <v>120</v>
      </c>
      <c r="D45" s="197" t="s">
        <v>36</v>
      </c>
      <c r="E45" s="190"/>
      <c r="F45" s="191">
        <v>2.5</v>
      </c>
      <c r="G45" s="192">
        <f t="shared" si="1"/>
        <v>0</v>
      </c>
      <c r="H45" s="193">
        <f>ROUND(F45*报价汇总表8!$C$8,2)</f>
        <v>0</v>
      </c>
      <c r="I45" s="208"/>
      <c r="J45" s="210"/>
    </row>
    <row r="46" ht="62.1" customHeight="1" spans="1:10">
      <c r="A46" s="187" t="s">
        <v>123</v>
      </c>
      <c r="B46" s="195" t="s">
        <v>124</v>
      </c>
      <c r="C46" s="188" t="s">
        <v>120</v>
      </c>
      <c r="D46" s="197" t="s">
        <v>36</v>
      </c>
      <c r="E46" s="190"/>
      <c r="F46" s="191">
        <v>59.07</v>
      </c>
      <c r="G46" s="192">
        <f t="shared" si="1"/>
        <v>0</v>
      </c>
      <c r="H46" s="193">
        <f>ROUND(F46*报价汇总表8!$C$8,2)</f>
        <v>0</v>
      </c>
      <c r="I46" s="208"/>
      <c r="J46" s="210"/>
    </row>
    <row r="47" ht="60" customHeight="1" spans="1:10">
      <c r="A47" s="179" t="s">
        <v>125</v>
      </c>
      <c r="B47" s="181" t="s">
        <v>126</v>
      </c>
      <c r="C47" s="188" t="s">
        <v>120</v>
      </c>
      <c r="D47" s="189" t="s">
        <v>36</v>
      </c>
      <c r="E47" s="190"/>
      <c r="F47" s="191">
        <v>2.85</v>
      </c>
      <c r="G47" s="192">
        <f t="shared" si="1"/>
        <v>0</v>
      </c>
      <c r="H47" s="193">
        <f>ROUND(F47*报价汇总表8!$C$8,2)</f>
        <v>0</v>
      </c>
      <c r="I47" s="208"/>
      <c r="J47" s="210"/>
    </row>
    <row r="48" ht="39.95" customHeight="1" spans="1:10">
      <c r="A48" s="187" t="s">
        <v>127</v>
      </c>
      <c r="B48" s="188" t="s">
        <v>128</v>
      </c>
      <c r="C48" s="188"/>
      <c r="D48" s="189" t="s">
        <v>33</v>
      </c>
      <c r="E48" s="190"/>
      <c r="F48" s="191">
        <v>0</v>
      </c>
      <c r="G48" s="192">
        <f t="shared" si="1"/>
        <v>0</v>
      </c>
      <c r="H48" s="193"/>
      <c r="I48" s="208"/>
      <c r="J48" s="210"/>
    </row>
    <row r="49" ht="77.1" customHeight="1" spans="1:10">
      <c r="A49" s="187" t="s">
        <v>129</v>
      </c>
      <c r="B49" s="188" t="s">
        <v>130</v>
      </c>
      <c r="C49" s="188" t="s">
        <v>131</v>
      </c>
      <c r="D49" s="189" t="s">
        <v>36</v>
      </c>
      <c r="E49" s="190"/>
      <c r="F49" s="191">
        <v>22.65</v>
      </c>
      <c r="G49" s="192">
        <f t="shared" si="1"/>
        <v>0</v>
      </c>
      <c r="H49" s="193">
        <f>ROUND(F49*报价汇总表8!$C$8,2)</f>
        <v>0</v>
      </c>
      <c r="I49" s="208"/>
      <c r="J49" s="210" t="s">
        <v>132</v>
      </c>
    </row>
    <row r="50" ht="78" customHeight="1" spans="1:10">
      <c r="A50" s="187" t="s">
        <v>133</v>
      </c>
      <c r="B50" s="188" t="s">
        <v>134</v>
      </c>
      <c r="C50" s="188" t="s">
        <v>131</v>
      </c>
      <c r="D50" s="189" t="s">
        <v>36</v>
      </c>
      <c r="E50" s="190"/>
      <c r="F50" s="191">
        <v>0.97</v>
      </c>
      <c r="G50" s="192">
        <f t="shared" si="1"/>
        <v>0</v>
      </c>
      <c r="H50" s="193">
        <f>ROUND(F50*报价汇总表8!$C$8,2)</f>
        <v>0</v>
      </c>
      <c r="I50" s="208"/>
      <c r="J50" s="210" t="s">
        <v>132</v>
      </c>
    </row>
    <row r="51" ht="78" customHeight="1" spans="1:10">
      <c r="A51" s="187" t="s">
        <v>135</v>
      </c>
      <c r="B51" s="188" t="s">
        <v>136</v>
      </c>
      <c r="C51" s="188" t="s">
        <v>131</v>
      </c>
      <c r="D51" s="189" t="s">
        <v>36</v>
      </c>
      <c r="E51" s="190"/>
      <c r="F51" s="191">
        <v>23.16</v>
      </c>
      <c r="G51" s="192">
        <f t="shared" si="1"/>
        <v>0</v>
      </c>
      <c r="H51" s="193">
        <f>ROUND(F51*报价汇总表8!$C$8,2)</f>
        <v>0</v>
      </c>
      <c r="I51" s="208"/>
      <c r="J51" s="210" t="s">
        <v>137</v>
      </c>
    </row>
    <row r="52" ht="44.1" customHeight="1" spans="1:10">
      <c r="A52" s="187" t="s">
        <v>138</v>
      </c>
      <c r="B52" s="188" t="s">
        <v>139</v>
      </c>
      <c r="C52" s="188"/>
      <c r="D52" s="182"/>
      <c r="E52" s="190"/>
      <c r="F52" s="191">
        <v>0</v>
      </c>
      <c r="G52" s="192">
        <f t="shared" si="1"/>
        <v>0</v>
      </c>
      <c r="H52" s="193"/>
      <c r="I52" s="208"/>
      <c r="J52" s="210"/>
    </row>
    <row r="53" ht="39" customHeight="1" spans="1:10">
      <c r="A53" s="187" t="s">
        <v>140</v>
      </c>
      <c r="B53" s="188" t="s">
        <v>139</v>
      </c>
      <c r="C53" s="188" t="s">
        <v>141</v>
      </c>
      <c r="D53" s="194" t="s">
        <v>36</v>
      </c>
      <c r="E53" s="190"/>
      <c r="F53" s="191">
        <v>14.2</v>
      </c>
      <c r="G53" s="192">
        <f t="shared" si="1"/>
        <v>0</v>
      </c>
      <c r="H53" s="193">
        <f>ROUND(F53*报价汇总表8!$C$8,2)</f>
        <v>0</v>
      </c>
      <c r="I53" s="208"/>
      <c r="J53" s="210"/>
    </row>
    <row r="54" ht="41.1" customHeight="1" spans="1:10">
      <c r="A54" s="187" t="s">
        <v>142</v>
      </c>
      <c r="B54" s="188" t="s">
        <v>143</v>
      </c>
      <c r="C54" s="188" t="s">
        <v>141</v>
      </c>
      <c r="D54" s="194" t="s">
        <v>144</v>
      </c>
      <c r="E54" s="190"/>
      <c r="F54" s="191">
        <v>19000</v>
      </c>
      <c r="G54" s="192">
        <f t="shared" si="1"/>
        <v>0</v>
      </c>
      <c r="H54" s="193">
        <f>ROUND(F54*报价汇总表8!$C$8,2)</f>
        <v>0</v>
      </c>
      <c r="I54" s="208"/>
      <c r="J54" s="210"/>
    </row>
    <row r="55" ht="26.1" customHeight="1" spans="1:10">
      <c r="A55" s="187" t="s">
        <v>145</v>
      </c>
      <c r="B55" s="199" t="s">
        <v>146</v>
      </c>
      <c r="C55" s="188"/>
      <c r="D55" s="194"/>
      <c r="E55" s="190"/>
      <c r="F55" s="191">
        <v>0</v>
      </c>
      <c r="G55" s="192">
        <f t="shared" si="1"/>
        <v>0</v>
      </c>
      <c r="H55" s="193"/>
      <c r="I55" s="208"/>
      <c r="J55" s="205"/>
    </row>
    <row r="56" ht="26.1" hidden="1" customHeight="1" spans="1:10">
      <c r="A56" s="187"/>
      <c r="B56" s="199" t="s">
        <v>147</v>
      </c>
      <c r="C56" s="188"/>
      <c r="D56" s="194"/>
      <c r="E56" s="190"/>
      <c r="F56" s="191">
        <v>0</v>
      </c>
      <c r="G56" s="192">
        <f t="shared" si="1"/>
        <v>0</v>
      </c>
      <c r="H56" s="193"/>
      <c r="I56" s="208"/>
      <c r="J56" s="205"/>
    </row>
    <row r="57" ht="26.1" hidden="1" customHeight="1" spans="1:10">
      <c r="A57" s="179"/>
      <c r="B57" s="180" t="s">
        <v>148</v>
      </c>
      <c r="C57" s="188"/>
      <c r="D57" s="194"/>
      <c r="E57" s="190"/>
      <c r="F57" s="191">
        <v>0</v>
      </c>
      <c r="G57" s="192">
        <f t="shared" si="1"/>
        <v>0</v>
      </c>
      <c r="H57" s="193"/>
      <c r="I57" s="208"/>
      <c r="J57" s="205"/>
    </row>
    <row r="58" ht="26.1" hidden="1" customHeight="1" spans="1:10">
      <c r="A58" s="179"/>
      <c r="B58" s="200" t="s">
        <v>149</v>
      </c>
      <c r="C58" s="188"/>
      <c r="D58" s="197"/>
      <c r="E58" s="190"/>
      <c r="F58" s="191">
        <v>0</v>
      </c>
      <c r="G58" s="192">
        <f t="shared" si="1"/>
        <v>0</v>
      </c>
      <c r="H58" s="193"/>
      <c r="I58" s="208"/>
      <c r="J58" s="205"/>
    </row>
    <row r="59" ht="26.1" hidden="1" customHeight="1" spans="1:10">
      <c r="A59" s="187"/>
      <c r="B59" s="199" t="s">
        <v>150</v>
      </c>
      <c r="C59" s="188"/>
      <c r="D59" s="189"/>
      <c r="E59" s="190"/>
      <c r="F59" s="191">
        <v>0</v>
      </c>
      <c r="G59" s="192">
        <f t="shared" si="1"/>
        <v>0</v>
      </c>
      <c r="H59" s="193"/>
      <c r="I59" s="208"/>
      <c r="J59" s="205"/>
    </row>
    <row r="60" ht="26.1" hidden="1" customHeight="1" spans="1:10">
      <c r="A60" s="187"/>
      <c r="B60" s="199" t="s">
        <v>151</v>
      </c>
      <c r="C60" s="188"/>
      <c r="D60" s="189"/>
      <c r="E60" s="190"/>
      <c r="F60" s="191">
        <v>0</v>
      </c>
      <c r="G60" s="192">
        <f t="shared" si="1"/>
        <v>0</v>
      </c>
      <c r="H60" s="193"/>
      <c r="I60" s="208"/>
      <c r="J60" s="205"/>
    </row>
    <row r="61" ht="26.1" hidden="1" customHeight="1" spans="1:10">
      <c r="A61" s="187"/>
      <c r="B61" s="199" t="s">
        <v>152</v>
      </c>
      <c r="C61" s="188"/>
      <c r="D61" s="189"/>
      <c r="E61" s="190"/>
      <c r="F61" s="191">
        <v>0</v>
      </c>
      <c r="G61" s="192">
        <f t="shared" si="1"/>
        <v>0</v>
      </c>
      <c r="H61" s="193"/>
      <c r="I61" s="208"/>
      <c r="J61" s="205"/>
    </row>
    <row r="62" ht="48" customHeight="1" spans="1:10">
      <c r="A62" s="187" t="s">
        <v>153</v>
      </c>
      <c r="B62" s="199" t="s">
        <v>154</v>
      </c>
      <c r="C62" s="188" t="s">
        <v>155</v>
      </c>
      <c r="D62" s="189" t="s">
        <v>36</v>
      </c>
      <c r="E62" s="190"/>
      <c r="F62" s="191">
        <v>0</v>
      </c>
      <c r="G62" s="192">
        <f t="shared" si="1"/>
        <v>0</v>
      </c>
      <c r="H62" s="193"/>
      <c r="I62" s="208"/>
      <c r="J62" s="205"/>
    </row>
    <row r="63" ht="48" customHeight="1" spans="1:10">
      <c r="A63" s="187" t="s">
        <v>156</v>
      </c>
      <c r="B63" s="199" t="s">
        <v>157</v>
      </c>
      <c r="C63" s="188" t="s">
        <v>155</v>
      </c>
      <c r="D63" s="189" t="s">
        <v>36</v>
      </c>
      <c r="E63" s="190"/>
      <c r="F63" s="191">
        <v>0</v>
      </c>
      <c r="G63" s="192">
        <f t="shared" si="1"/>
        <v>0</v>
      </c>
      <c r="H63" s="193"/>
      <c r="I63" s="208"/>
      <c r="J63" s="205"/>
    </row>
    <row r="64" ht="48" customHeight="1" spans="1:10">
      <c r="A64" s="187" t="s">
        <v>158</v>
      </c>
      <c r="B64" s="199" t="s">
        <v>159</v>
      </c>
      <c r="C64" s="188" t="s">
        <v>155</v>
      </c>
      <c r="D64" s="189" t="s">
        <v>36</v>
      </c>
      <c r="E64" s="190">
        <v>45000</v>
      </c>
      <c r="F64" s="191">
        <v>1.7</v>
      </c>
      <c r="G64" s="192">
        <f t="shared" si="1"/>
        <v>76500</v>
      </c>
      <c r="H64" s="201"/>
      <c r="I64" s="208">
        <f>ROUND(E64*H64,0)</f>
        <v>0</v>
      </c>
      <c r="J64" s="205"/>
    </row>
    <row r="65" ht="48" customHeight="1" spans="1:10">
      <c r="A65" s="187" t="s">
        <v>160</v>
      </c>
      <c r="B65" s="199" t="s">
        <v>161</v>
      </c>
      <c r="C65" s="188" t="s">
        <v>155</v>
      </c>
      <c r="D65" s="189" t="s">
        <v>36</v>
      </c>
      <c r="E65" s="190"/>
      <c r="F65" s="191">
        <v>1.08</v>
      </c>
      <c r="G65" s="192">
        <f t="shared" si="1"/>
        <v>0</v>
      </c>
      <c r="H65" s="193">
        <f>ROUND(F65*报价汇总表8!$C$8,2)</f>
        <v>0</v>
      </c>
      <c r="I65" s="208"/>
      <c r="J65" s="205"/>
    </row>
    <row r="66" ht="48" customHeight="1" spans="1:10">
      <c r="A66" s="187" t="s">
        <v>162</v>
      </c>
      <c r="B66" s="199" t="s">
        <v>163</v>
      </c>
      <c r="C66" s="188" t="s">
        <v>155</v>
      </c>
      <c r="D66" s="189" t="s">
        <v>36</v>
      </c>
      <c r="E66" s="190"/>
      <c r="F66" s="191">
        <v>0</v>
      </c>
      <c r="G66" s="192">
        <f t="shared" si="1"/>
        <v>0</v>
      </c>
      <c r="H66" s="193"/>
      <c r="I66" s="208"/>
      <c r="J66" s="205"/>
    </row>
    <row r="67" ht="48" customHeight="1" spans="1:10">
      <c r="A67" s="187" t="s">
        <v>164</v>
      </c>
      <c r="B67" s="199" t="s">
        <v>165</v>
      </c>
      <c r="C67" s="188" t="s">
        <v>166</v>
      </c>
      <c r="D67" s="189" t="s">
        <v>36</v>
      </c>
      <c r="E67" s="190"/>
      <c r="F67" s="191">
        <v>10</v>
      </c>
      <c r="G67" s="192"/>
      <c r="H67" s="193">
        <f>ROUND(F67*报价汇总表8!$C$8,2)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45000</v>
      </c>
      <c r="F69" s="191">
        <v>2.36</v>
      </c>
      <c r="G69" s="192">
        <f>ROUND(E69*F69,0)</f>
        <v>106200</v>
      </c>
      <c r="H69" s="201"/>
      <c r="I69" s="208">
        <f>ROUND(E69*H69,0)</f>
        <v>0</v>
      </c>
      <c r="J69" s="210"/>
    </row>
    <row r="70" ht="81.95" customHeight="1" spans="1:10">
      <c r="A70" s="187" t="s">
        <v>172</v>
      </c>
      <c r="B70" s="211" t="s">
        <v>173</v>
      </c>
      <c r="C70" s="188" t="s">
        <v>171</v>
      </c>
      <c r="D70" s="194" t="s">
        <v>36</v>
      </c>
      <c r="E70" s="190"/>
      <c r="F70" s="191">
        <v>1.89</v>
      </c>
      <c r="G70" s="192">
        <f t="shared" ref="G70:G75" si="2">ROUND(E70*F70,0)</f>
        <v>0</v>
      </c>
      <c r="H70" s="193">
        <f>ROUND(F70*报价汇总表8!$C$8,2)</f>
        <v>0</v>
      </c>
      <c r="I70" s="208"/>
      <c r="J70" s="210"/>
    </row>
    <row r="71" ht="39" customHeight="1" spans="1:10">
      <c r="A71" s="187" t="s">
        <v>174</v>
      </c>
      <c r="B71" s="188" t="s">
        <v>175</v>
      </c>
      <c r="C71" s="188"/>
      <c r="D71" s="194"/>
      <c r="E71" s="190"/>
      <c r="F71" s="191"/>
      <c r="G71" s="192">
        <f t="shared" si="2"/>
        <v>0</v>
      </c>
      <c r="H71" s="193"/>
      <c r="I71" s="208"/>
      <c r="J71" s="210"/>
    </row>
    <row r="72" ht="65.1" customHeight="1" spans="1:10">
      <c r="A72" s="187" t="s">
        <v>176</v>
      </c>
      <c r="B72" s="211" t="s">
        <v>177</v>
      </c>
      <c r="C72" s="188" t="s">
        <v>178</v>
      </c>
      <c r="D72" s="194" t="s">
        <v>36</v>
      </c>
      <c r="E72" s="190"/>
      <c r="F72" s="191">
        <v>1.13</v>
      </c>
      <c r="G72" s="192">
        <f t="shared" si="2"/>
        <v>0</v>
      </c>
      <c r="H72" s="193">
        <f>ROUND(F72*报价汇总表8!$C$8,2)</f>
        <v>0</v>
      </c>
      <c r="I72" s="208"/>
      <c r="J72" s="210"/>
    </row>
    <row r="73" ht="39" customHeight="1" spans="1:10">
      <c r="A73" s="187" t="s">
        <v>179</v>
      </c>
      <c r="B73" s="188" t="s">
        <v>180</v>
      </c>
      <c r="C73" s="188"/>
      <c r="D73" s="194"/>
      <c r="E73" s="190"/>
      <c r="F73" s="191"/>
      <c r="G73" s="192">
        <f t="shared" si="2"/>
        <v>0</v>
      </c>
      <c r="H73" s="193"/>
      <c r="I73" s="208"/>
      <c r="J73" s="210"/>
    </row>
    <row r="74" ht="66.95" customHeight="1" spans="1:10">
      <c r="A74" s="187" t="s">
        <v>181</v>
      </c>
      <c r="B74" s="211" t="s">
        <v>182</v>
      </c>
      <c r="C74" s="188" t="s">
        <v>183</v>
      </c>
      <c r="D74" s="194" t="s">
        <v>36</v>
      </c>
      <c r="E74" s="190"/>
      <c r="F74" s="191">
        <v>1.42</v>
      </c>
      <c r="G74" s="192">
        <f t="shared" si="2"/>
        <v>0</v>
      </c>
      <c r="H74" s="193">
        <f>ROUND(F74*报价汇总表8!$C$8,2)</f>
        <v>0</v>
      </c>
      <c r="I74" s="208"/>
      <c r="J74" s="210"/>
    </row>
    <row r="75" ht="65.1" customHeight="1" spans="1:10">
      <c r="A75" s="187" t="s">
        <v>184</v>
      </c>
      <c r="B75" s="178" t="s">
        <v>185</v>
      </c>
      <c r="C75" s="212" t="s">
        <v>186</v>
      </c>
      <c r="D75" s="194" t="s">
        <v>36</v>
      </c>
      <c r="E75" s="190">
        <v>45000</v>
      </c>
      <c r="F75" s="213">
        <v>2.08</v>
      </c>
      <c r="G75" s="192">
        <f t="shared" si="2"/>
        <v>93600</v>
      </c>
      <c r="H75" s="201"/>
      <c r="I75" s="208">
        <f>ROUND(E75*H75,0)</f>
        <v>0</v>
      </c>
      <c r="J75" s="210"/>
    </row>
    <row r="76" ht="60" customHeight="1" spans="1:10">
      <c r="A76" s="187" t="s">
        <v>187</v>
      </c>
      <c r="B76" s="188" t="s">
        <v>188</v>
      </c>
      <c r="C76" s="188"/>
      <c r="D76" s="194" t="s">
        <v>33</v>
      </c>
      <c r="E76" s="190"/>
      <c r="F76" s="191">
        <v>0</v>
      </c>
      <c r="G76" s="192">
        <f t="shared" ref="G76:G98" si="3">ROUND(E76*F76,0)</f>
        <v>0</v>
      </c>
      <c r="H76" s="193"/>
      <c r="I76" s="208"/>
      <c r="J76" s="210"/>
    </row>
    <row r="77" ht="42" customHeight="1" spans="1:10">
      <c r="A77" s="187" t="s">
        <v>189</v>
      </c>
      <c r="B77" s="188" t="s">
        <v>190</v>
      </c>
      <c r="C77" s="188" t="s">
        <v>191</v>
      </c>
      <c r="D77" s="189" t="s">
        <v>48</v>
      </c>
      <c r="E77" s="190"/>
      <c r="F77" s="191">
        <v>39.62</v>
      </c>
      <c r="G77" s="192">
        <f t="shared" si="3"/>
        <v>0</v>
      </c>
      <c r="H77" s="193">
        <f>ROUND(F77*报价汇总表8!$C$8,2)</f>
        <v>0</v>
      </c>
      <c r="I77" s="208"/>
      <c r="J77" s="210"/>
    </row>
    <row r="78" ht="36.95" customHeight="1" spans="1:10">
      <c r="A78" s="187" t="s">
        <v>192</v>
      </c>
      <c r="B78" s="188" t="s">
        <v>193</v>
      </c>
      <c r="C78" s="188" t="s">
        <v>191</v>
      </c>
      <c r="D78" s="189" t="s">
        <v>48</v>
      </c>
      <c r="E78" s="190"/>
      <c r="F78" s="191">
        <v>40.18</v>
      </c>
      <c r="G78" s="192">
        <f t="shared" si="3"/>
        <v>0</v>
      </c>
      <c r="H78" s="193">
        <f>ROUND(F78*报价汇总表8!$C$8,2)</f>
        <v>0</v>
      </c>
      <c r="I78" s="208"/>
      <c r="J78" s="210"/>
    </row>
    <row r="79" ht="39" customHeight="1" spans="1:10">
      <c r="A79" s="187" t="s">
        <v>194</v>
      </c>
      <c r="B79" s="188" t="s">
        <v>195</v>
      </c>
      <c r="C79" s="188"/>
      <c r="D79" s="189" t="s">
        <v>33</v>
      </c>
      <c r="E79" s="190"/>
      <c r="F79" s="191">
        <v>0</v>
      </c>
      <c r="G79" s="192">
        <f t="shared" si="3"/>
        <v>0</v>
      </c>
      <c r="H79" s="193"/>
      <c r="I79" s="208"/>
      <c r="J79" s="210"/>
    </row>
    <row r="80" ht="36" customHeight="1" spans="1:10">
      <c r="A80" s="187" t="s">
        <v>196</v>
      </c>
      <c r="B80" s="188" t="s">
        <v>197</v>
      </c>
      <c r="C80" s="188"/>
      <c r="D80" s="197"/>
      <c r="E80" s="190"/>
      <c r="F80" s="191">
        <v>0</v>
      </c>
      <c r="G80" s="192">
        <f t="shared" si="3"/>
        <v>0</v>
      </c>
      <c r="H80" s="193"/>
      <c r="I80" s="208"/>
      <c r="J80" s="210"/>
    </row>
    <row r="81" ht="51.95" customHeight="1" spans="1:10">
      <c r="A81" s="187" t="s">
        <v>198</v>
      </c>
      <c r="B81" s="188" t="s">
        <v>199</v>
      </c>
      <c r="C81" s="188" t="s">
        <v>200</v>
      </c>
      <c r="D81" s="197" t="s">
        <v>48</v>
      </c>
      <c r="E81" s="190"/>
      <c r="F81" s="191">
        <v>178.14</v>
      </c>
      <c r="G81" s="192">
        <f t="shared" si="3"/>
        <v>0</v>
      </c>
      <c r="H81" s="193">
        <f>ROUND(F81*报价汇总表8!$C$8,2)</f>
        <v>0</v>
      </c>
      <c r="I81" s="208"/>
      <c r="J81" s="210" t="s">
        <v>201</v>
      </c>
    </row>
    <row r="82" ht="48" customHeight="1" spans="1:10">
      <c r="A82" s="187" t="s">
        <v>202</v>
      </c>
      <c r="B82" s="188" t="s">
        <v>203</v>
      </c>
      <c r="C82" s="188" t="s">
        <v>200</v>
      </c>
      <c r="D82" s="189" t="s">
        <v>48</v>
      </c>
      <c r="E82" s="190"/>
      <c r="F82" s="191">
        <v>0</v>
      </c>
      <c r="G82" s="192">
        <f t="shared" si="3"/>
        <v>0</v>
      </c>
      <c r="H82" s="193"/>
      <c r="I82" s="208"/>
      <c r="J82" s="210"/>
    </row>
    <row r="83" ht="54.95" customHeight="1" spans="1:10">
      <c r="A83" s="187" t="s">
        <v>204</v>
      </c>
      <c r="B83" s="188" t="s">
        <v>205</v>
      </c>
      <c r="C83" s="188" t="s">
        <v>200</v>
      </c>
      <c r="D83" s="189" t="s">
        <v>48</v>
      </c>
      <c r="E83" s="190"/>
      <c r="F83" s="191">
        <v>235.38</v>
      </c>
      <c r="G83" s="192">
        <f t="shared" si="3"/>
        <v>0</v>
      </c>
      <c r="H83" s="193">
        <f>ROUND(F83*报价汇总表8!$C$8,2)</f>
        <v>0</v>
      </c>
      <c r="I83" s="208"/>
      <c r="J83" s="210" t="s">
        <v>206</v>
      </c>
    </row>
    <row r="84" ht="53.1" customHeight="1" spans="1:10">
      <c r="A84" s="187" t="s">
        <v>207</v>
      </c>
      <c r="B84" s="188" t="s">
        <v>208</v>
      </c>
      <c r="C84" s="188" t="s">
        <v>200</v>
      </c>
      <c r="D84" s="189" t="s">
        <v>48</v>
      </c>
      <c r="E84" s="190"/>
      <c r="F84" s="191">
        <v>178.14</v>
      </c>
      <c r="G84" s="192">
        <f t="shared" si="3"/>
        <v>0</v>
      </c>
      <c r="H84" s="193">
        <f>ROUND(F84*报价汇总表8!$C$8,2)</f>
        <v>0</v>
      </c>
      <c r="I84" s="208"/>
      <c r="J84" s="210" t="s">
        <v>209</v>
      </c>
    </row>
    <row r="85" ht="38.1" customHeight="1" spans="1:10">
      <c r="A85" s="187" t="s">
        <v>210</v>
      </c>
      <c r="B85" s="188" t="s">
        <v>211</v>
      </c>
      <c r="C85" s="188"/>
      <c r="D85" s="189" t="s">
        <v>33</v>
      </c>
      <c r="E85" s="190"/>
      <c r="F85" s="191">
        <v>0</v>
      </c>
      <c r="G85" s="192">
        <f t="shared" si="3"/>
        <v>0</v>
      </c>
      <c r="H85" s="193"/>
      <c r="I85" s="208"/>
      <c r="J85" s="210"/>
    </row>
    <row r="86" ht="36" customHeight="1" spans="1:10">
      <c r="A86" s="187" t="s">
        <v>212</v>
      </c>
      <c r="B86" s="188" t="s">
        <v>211</v>
      </c>
      <c r="C86" s="188"/>
      <c r="D86" s="197" t="s">
        <v>33</v>
      </c>
      <c r="E86" s="190"/>
      <c r="F86" s="191">
        <v>0</v>
      </c>
      <c r="G86" s="192">
        <f t="shared" si="3"/>
        <v>0</v>
      </c>
      <c r="H86" s="193"/>
      <c r="I86" s="208"/>
      <c r="J86" s="210"/>
    </row>
    <row r="87" ht="51" customHeight="1" spans="1:10">
      <c r="A87" s="187" t="s">
        <v>213</v>
      </c>
      <c r="B87" s="188" t="s">
        <v>214</v>
      </c>
      <c r="C87" s="188" t="s">
        <v>215</v>
      </c>
      <c r="D87" s="197" t="s">
        <v>48</v>
      </c>
      <c r="E87" s="190"/>
      <c r="F87" s="191">
        <v>270.7</v>
      </c>
      <c r="G87" s="192">
        <f t="shared" si="3"/>
        <v>0</v>
      </c>
      <c r="H87" s="193">
        <f>ROUND(F87*报价汇总表8!$C$8,2)</f>
        <v>0</v>
      </c>
      <c r="I87" s="208"/>
      <c r="J87" s="210" t="s">
        <v>216</v>
      </c>
    </row>
    <row r="88" ht="39" customHeight="1" spans="1:10">
      <c r="A88" s="187" t="s">
        <v>217</v>
      </c>
      <c r="B88" s="195" t="s">
        <v>203</v>
      </c>
      <c r="C88" s="188"/>
      <c r="D88" s="197" t="s">
        <v>48</v>
      </c>
      <c r="E88" s="190"/>
      <c r="F88" s="191">
        <v>0</v>
      </c>
      <c r="G88" s="192">
        <f t="shared" si="3"/>
        <v>0</v>
      </c>
      <c r="H88" s="193"/>
      <c r="I88" s="208"/>
      <c r="J88" s="210"/>
    </row>
    <row r="89" ht="35.1" customHeight="1" spans="1:10">
      <c r="A89" s="187" t="s">
        <v>218</v>
      </c>
      <c r="B89" s="195" t="s">
        <v>219</v>
      </c>
      <c r="C89" s="188"/>
      <c r="D89" s="197" t="s">
        <v>33</v>
      </c>
      <c r="E89" s="190"/>
      <c r="F89" s="191">
        <v>0</v>
      </c>
      <c r="G89" s="192">
        <f t="shared" si="3"/>
        <v>0</v>
      </c>
      <c r="H89" s="193"/>
      <c r="I89" s="208"/>
      <c r="J89" s="210"/>
    </row>
    <row r="90" ht="51.95" customHeight="1" spans="1:10">
      <c r="A90" s="187" t="s">
        <v>220</v>
      </c>
      <c r="B90" s="195" t="s">
        <v>221</v>
      </c>
      <c r="C90" s="188" t="s">
        <v>222</v>
      </c>
      <c r="D90" s="197" t="s">
        <v>48</v>
      </c>
      <c r="E90" s="190"/>
      <c r="F90" s="191">
        <v>518.44</v>
      </c>
      <c r="G90" s="192">
        <f t="shared" si="3"/>
        <v>0</v>
      </c>
      <c r="H90" s="193">
        <f>ROUND(F90*报价汇总表8!$C$8,2)</f>
        <v>0</v>
      </c>
      <c r="I90" s="208"/>
      <c r="J90" s="210"/>
    </row>
    <row r="91" ht="36.95" customHeight="1" spans="1:10">
      <c r="A91" s="187" t="s">
        <v>223</v>
      </c>
      <c r="B91" s="195" t="s">
        <v>224</v>
      </c>
      <c r="C91" s="188"/>
      <c r="D91" s="197" t="s">
        <v>33</v>
      </c>
      <c r="E91" s="190"/>
      <c r="F91" s="191">
        <v>0</v>
      </c>
      <c r="G91" s="192">
        <f t="shared" si="3"/>
        <v>0</v>
      </c>
      <c r="H91" s="193"/>
      <c r="I91" s="208"/>
      <c r="J91" s="210"/>
    </row>
    <row r="92" ht="51" customHeight="1" spans="1:10">
      <c r="A92" s="187" t="s">
        <v>225</v>
      </c>
      <c r="B92" s="188" t="s">
        <v>226</v>
      </c>
      <c r="C92" s="188" t="s">
        <v>227</v>
      </c>
      <c r="D92" s="189" t="s">
        <v>48</v>
      </c>
      <c r="E92" s="190"/>
      <c r="F92" s="191">
        <v>67.01</v>
      </c>
      <c r="G92" s="192">
        <f t="shared" si="3"/>
        <v>0</v>
      </c>
      <c r="H92" s="193">
        <f>ROUND(F92*报价汇总表8!$C$8,2)</f>
        <v>0</v>
      </c>
      <c r="I92" s="208"/>
      <c r="J92" s="210" t="s">
        <v>216</v>
      </c>
    </row>
    <row r="93" ht="50.1" customHeight="1" spans="1:10">
      <c r="A93" s="187" t="s">
        <v>228</v>
      </c>
      <c r="B93" s="188" t="s">
        <v>229</v>
      </c>
      <c r="C93" s="188" t="s">
        <v>230</v>
      </c>
      <c r="D93" s="189" t="s">
        <v>48</v>
      </c>
      <c r="E93" s="190"/>
      <c r="F93" s="191">
        <v>234.49</v>
      </c>
      <c r="G93" s="192">
        <f t="shared" si="3"/>
        <v>0</v>
      </c>
      <c r="H93" s="193">
        <f>ROUND(F93*报价汇总表8!$C$8,2)</f>
        <v>0</v>
      </c>
      <c r="I93" s="208"/>
      <c r="J93" s="210" t="s">
        <v>216</v>
      </c>
    </row>
    <row r="94" ht="51" customHeight="1" spans="1:10">
      <c r="A94" s="187" t="s">
        <v>231</v>
      </c>
      <c r="B94" s="188" t="s">
        <v>232</v>
      </c>
      <c r="C94" s="188" t="s">
        <v>230</v>
      </c>
      <c r="D94" s="189" t="s">
        <v>48</v>
      </c>
      <c r="E94" s="190"/>
      <c r="F94" s="191">
        <v>802.66</v>
      </c>
      <c r="G94" s="192">
        <f t="shared" si="3"/>
        <v>0</v>
      </c>
      <c r="H94" s="193">
        <f>ROUND(F94*报价汇总表8!$C$8,2)</f>
        <v>0</v>
      </c>
      <c r="I94" s="208"/>
      <c r="J94" s="210"/>
    </row>
    <row r="95" ht="39" customHeight="1" spans="1:10">
      <c r="A95" s="187" t="s">
        <v>233</v>
      </c>
      <c r="B95" s="188" t="s">
        <v>234</v>
      </c>
      <c r="C95" s="188"/>
      <c r="D95" s="194" t="s">
        <v>33</v>
      </c>
      <c r="E95" s="190"/>
      <c r="F95" s="191">
        <v>0</v>
      </c>
      <c r="G95" s="192">
        <f t="shared" si="3"/>
        <v>0</v>
      </c>
      <c r="H95" s="193"/>
      <c r="I95" s="208"/>
      <c r="J95" s="210"/>
    </row>
    <row r="96" ht="33.95" customHeight="1" spans="1:10">
      <c r="A96" s="187" t="s">
        <v>235</v>
      </c>
      <c r="B96" s="188" t="s">
        <v>236</v>
      </c>
      <c r="C96" s="188"/>
      <c r="D96" s="197" t="s">
        <v>33</v>
      </c>
      <c r="E96" s="190"/>
      <c r="F96" s="191">
        <v>0</v>
      </c>
      <c r="G96" s="192">
        <f t="shared" si="3"/>
        <v>0</v>
      </c>
      <c r="H96" s="193"/>
      <c r="I96" s="208"/>
      <c r="J96" s="210"/>
    </row>
    <row r="97" ht="35.1" customHeight="1" spans="1:10">
      <c r="A97" s="187" t="s">
        <v>237</v>
      </c>
      <c r="B97" s="188" t="s">
        <v>238</v>
      </c>
      <c r="C97" s="188"/>
      <c r="D97" s="197" t="s">
        <v>33</v>
      </c>
      <c r="E97" s="190"/>
      <c r="F97" s="191">
        <v>0</v>
      </c>
      <c r="G97" s="192">
        <f t="shared" si="3"/>
        <v>0</v>
      </c>
      <c r="H97" s="193"/>
      <c r="I97" s="208"/>
      <c r="J97" s="210"/>
    </row>
    <row r="98" ht="69" customHeight="1" spans="1:10">
      <c r="A98" s="187" t="s">
        <v>239</v>
      </c>
      <c r="B98" s="188" t="s">
        <v>240</v>
      </c>
      <c r="C98" s="188" t="s">
        <v>241</v>
      </c>
      <c r="D98" s="197" t="s">
        <v>242</v>
      </c>
      <c r="E98" s="190"/>
      <c r="F98" s="191">
        <v>13.88</v>
      </c>
      <c r="G98" s="192">
        <f t="shared" si="3"/>
        <v>0</v>
      </c>
      <c r="H98" s="193">
        <f>ROUND(F98*报价汇总表8!$C$8,2)</f>
        <v>0</v>
      </c>
      <c r="I98" s="208"/>
      <c r="J98" s="210"/>
    </row>
    <row r="99" ht="68.1" customHeight="1" spans="1:10">
      <c r="A99" s="187" t="s">
        <v>243</v>
      </c>
      <c r="B99" s="188" t="s">
        <v>244</v>
      </c>
      <c r="C99" s="188" t="s">
        <v>241</v>
      </c>
      <c r="D99" s="197" t="s">
        <v>242</v>
      </c>
      <c r="E99" s="190"/>
      <c r="F99" s="191">
        <v>39.5</v>
      </c>
      <c r="G99" s="192">
        <f t="shared" ref="G99:G137" si="4">ROUND(E99*F99,0)</f>
        <v>0</v>
      </c>
      <c r="H99" s="193">
        <f>ROUND(F99*报价汇总表8!$C$8,2)</f>
        <v>0</v>
      </c>
      <c r="I99" s="208"/>
      <c r="J99" s="210"/>
    </row>
    <row r="100" ht="59.1" customHeight="1" spans="1:10">
      <c r="A100" s="187" t="s">
        <v>245</v>
      </c>
      <c r="B100" s="188" t="s">
        <v>246</v>
      </c>
      <c r="C100" s="188" t="s">
        <v>241</v>
      </c>
      <c r="D100" s="197" t="s">
        <v>242</v>
      </c>
      <c r="E100" s="190"/>
      <c r="F100" s="191">
        <v>41.08</v>
      </c>
      <c r="G100" s="192">
        <f t="shared" si="4"/>
        <v>0</v>
      </c>
      <c r="H100" s="193">
        <f>ROUND(F100*报价汇总表8!$C$8,2)</f>
        <v>0</v>
      </c>
      <c r="I100" s="208"/>
      <c r="J100" s="210"/>
    </row>
    <row r="101" ht="63.95" customHeight="1" spans="1:10">
      <c r="A101" s="187" t="s">
        <v>247</v>
      </c>
      <c r="B101" s="188" t="s">
        <v>248</v>
      </c>
      <c r="C101" s="188" t="s">
        <v>241</v>
      </c>
      <c r="D101" s="197" t="s">
        <v>242</v>
      </c>
      <c r="E101" s="190"/>
      <c r="F101" s="191">
        <v>57.53</v>
      </c>
      <c r="G101" s="192">
        <f t="shared" si="4"/>
        <v>0</v>
      </c>
      <c r="H101" s="193">
        <f>ROUND(F101*报价汇总表8!$C$8,2)</f>
        <v>0</v>
      </c>
      <c r="I101" s="208"/>
      <c r="J101" s="210"/>
    </row>
    <row r="102" ht="68.1" customHeight="1" spans="1:10">
      <c r="A102" s="187" t="s">
        <v>249</v>
      </c>
      <c r="B102" s="188" t="s">
        <v>250</v>
      </c>
      <c r="C102" s="188" t="s">
        <v>241</v>
      </c>
      <c r="D102" s="189" t="s">
        <v>242</v>
      </c>
      <c r="E102" s="190"/>
      <c r="F102" s="191">
        <v>103.98</v>
      </c>
      <c r="G102" s="192">
        <f t="shared" si="4"/>
        <v>0</v>
      </c>
      <c r="H102" s="193">
        <f>ROUND(F102*报价汇总表8!$C$8,2)</f>
        <v>0</v>
      </c>
      <c r="I102" s="208"/>
      <c r="J102" s="210"/>
    </row>
    <row r="103" ht="63.95" customHeight="1" spans="1:10">
      <c r="A103" s="187" t="s">
        <v>251</v>
      </c>
      <c r="B103" s="188" t="s">
        <v>252</v>
      </c>
      <c r="C103" s="188" t="s">
        <v>241</v>
      </c>
      <c r="D103" s="189" t="s">
        <v>242</v>
      </c>
      <c r="E103" s="190"/>
      <c r="F103" s="191">
        <v>150.21</v>
      </c>
      <c r="G103" s="192">
        <f t="shared" si="4"/>
        <v>0</v>
      </c>
      <c r="H103" s="193">
        <f>ROUND(F103*报价汇总表8!$C$8,2)</f>
        <v>0</v>
      </c>
      <c r="I103" s="208"/>
      <c r="J103" s="210"/>
    </row>
    <row r="104" ht="33.95" customHeight="1" spans="1:10">
      <c r="A104" s="187" t="s">
        <v>253</v>
      </c>
      <c r="B104" s="188" t="s">
        <v>254</v>
      </c>
      <c r="C104" s="188"/>
      <c r="D104" s="197"/>
      <c r="E104" s="190"/>
      <c r="F104" s="191">
        <v>0</v>
      </c>
      <c r="G104" s="192">
        <f t="shared" si="4"/>
        <v>0</v>
      </c>
      <c r="H104" s="193"/>
      <c r="I104" s="208"/>
      <c r="J104" s="210"/>
    </row>
    <row r="105" ht="75" customHeight="1" spans="1:10">
      <c r="A105" s="187" t="s">
        <v>255</v>
      </c>
      <c r="B105" s="188" t="s">
        <v>256</v>
      </c>
      <c r="C105" s="188" t="s">
        <v>241</v>
      </c>
      <c r="D105" s="197" t="s">
        <v>242</v>
      </c>
      <c r="E105" s="190"/>
      <c r="F105" s="191">
        <v>1170</v>
      </c>
      <c r="G105" s="192">
        <f t="shared" si="4"/>
        <v>0</v>
      </c>
      <c r="H105" s="193">
        <f>ROUND(F105*报价汇总表8!$C$8,2)</f>
        <v>0</v>
      </c>
      <c r="I105" s="208"/>
      <c r="J105" s="210"/>
    </row>
    <row r="106" ht="104.1" customHeight="1" spans="1:10">
      <c r="A106" s="187" t="s">
        <v>257</v>
      </c>
      <c r="B106" s="188" t="s">
        <v>258</v>
      </c>
      <c r="C106" s="188" t="s">
        <v>259</v>
      </c>
      <c r="D106" s="197" t="s">
        <v>242</v>
      </c>
      <c r="E106" s="190"/>
      <c r="F106" s="191">
        <v>864.1</v>
      </c>
      <c r="G106" s="192">
        <f t="shared" si="4"/>
        <v>0</v>
      </c>
      <c r="H106" s="193">
        <f>ROUND(F106*报价汇总表8!$C$8,2)</f>
        <v>0</v>
      </c>
      <c r="I106" s="208"/>
      <c r="J106" s="210"/>
    </row>
    <row r="107" ht="30" customHeight="1" spans="1:10">
      <c r="A107" s="187" t="s">
        <v>260</v>
      </c>
      <c r="B107" s="188" t="s">
        <v>261</v>
      </c>
      <c r="C107" s="188"/>
      <c r="D107" s="197" t="s">
        <v>33</v>
      </c>
      <c r="E107" s="190"/>
      <c r="F107" s="191">
        <v>0</v>
      </c>
      <c r="G107" s="192">
        <f t="shared" si="4"/>
        <v>0</v>
      </c>
      <c r="H107" s="193"/>
      <c r="I107" s="208"/>
      <c r="J107" s="210"/>
    </row>
    <row r="108" ht="56.1" customHeight="1" spans="1:10">
      <c r="A108" s="187" t="s">
        <v>262</v>
      </c>
      <c r="B108" s="188" t="s">
        <v>263</v>
      </c>
      <c r="C108" s="188" t="s">
        <v>264</v>
      </c>
      <c r="D108" s="197" t="s">
        <v>36</v>
      </c>
      <c r="E108" s="190"/>
      <c r="F108" s="191">
        <v>18.59</v>
      </c>
      <c r="G108" s="192">
        <f t="shared" si="4"/>
        <v>0</v>
      </c>
      <c r="H108" s="193">
        <f>ROUND(F108*报价汇总表8!$C$8,2)</f>
        <v>0</v>
      </c>
      <c r="I108" s="208"/>
      <c r="J108" s="210"/>
    </row>
    <row r="109" ht="48" customHeight="1" spans="1:10">
      <c r="A109" s="187" t="s">
        <v>265</v>
      </c>
      <c r="B109" s="188" t="s">
        <v>266</v>
      </c>
      <c r="C109" s="188" t="s">
        <v>267</v>
      </c>
      <c r="D109" s="189" t="s">
        <v>36</v>
      </c>
      <c r="E109" s="190"/>
      <c r="F109" s="191">
        <v>9.61</v>
      </c>
      <c r="G109" s="192">
        <f t="shared" si="4"/>
        <v>0</v>
      </c>
      <c r="H109" s="193">
        <f>ROUND(F109*报价汇总表8!$C$8,2)</f>
        <v>0</v>
      </c>
      <c r="I109" s="208"/>
      <c r="J109" s="210"/>
    </row>
    <row r="110" ht="33.95" customHeight="1" spans="1:10">
      <c r="A110" s="187" t="s">
        <v>268</v>
      </c>
      <c r="B110" s="188" t="s">
        <v>269</v>
      </c>
      <c r="C110" s="188"/>
      <c r="D110" s="189" t="s">
        <v>33</v>
      </c>
      <c r="E110" s="190"/>
      <c r="F110" s="191">
        <v>0</v>
      </c>
      <c r="G110" s="192">
        <f t="shared" si="4"/>
        <v>0</v>
      </c>
      <c r="H110" s="193"/>
      <c r="I110" s="208"/>
      <c r="J110" s="210"/>
    </row>
    <row r="111" ht="36.95" customHeight="1" spans="1:10">
      <c r="A111" s="187" t="s">
        <v>270</v>
      </c>
      <c r="B111" s="181" t="s">
        <v>271</v>
      </c>
      <c r="C111" s="188"/>
      <c r="D111" s="189"/>
      <c r="E111" s="190"/>
      <c r="F111" s="191">
        <v>0</v>
      </c>
      <c r="G111" s="192">
        <f t="shared" si="4"/>
        <v>0</v>
      </c>
      <c r="H111" s="193"/>
      <c r="I111" s="208"/>
      <c r="J111" s="210"/>
    </row>
    <row r="112" ht="48" customHeight="1" spans="1:10">
      <c r="A112" s="187" t="s">
        <v>272</v>
      </c>
      <c r="B112" s="188" t="s">
        <v>273</v>
      </c>
      <c r="C112" s="188" t="s">
        <v>274</v>
      </c>
      <c r="D112" s="197" t="s">
        <v>242</v>
      </c>
      <c r="E112" s="190"/>
      <c r="F112" s="191">
        <v>9.99</v>
      </c>
      <c r="G112" s="192">
        <f t="shared" si="4"/>
        <v>0</v>
      </c>
      <c r="H112" s="193">
        <f>ROUND(F112*报价汇总表8!$C$8,2)</f>
        <v>0</v>
      </c>
      <c r="I112" s="208"/>
      <c r="J112" s="210" t="s">
        <v>206</v>
      </c>
    </row>
    <row r="113" ht="45" customHeight="1" spans="1:10">
      <c r="A113" s="187" t="s">
        <v>272</v>
      </c>
      <c r="B113" s="188" t="s">
        <v>203</v>
      </c>
      <c r="C113" s="188"/>
      <c r="D113" s="197" t="s">
        <v>242</v>
      </c>
      <c r="E113" s="190"/>
      <c r="F113" s="191">
        <v>0</v>
      </c>
      <c r="G113" s="192">
        <f t="shared" si="4"/>
        <v>0</v>
      </c>
      <c r="H113" s="193"/>
      <c r="I113" s="208"/>
      <c r="J113" s="210"/>
    </row>
    <row r="114" ht="54" customHeight="1" spans="1:10">
      <c r="A114" s="187" t="s">
        <v>275</v>
      </c>
      <c r="B114" s="188" t="s">
        <v>276</v>
      </c>
      <c r="C114" s="188" t="s">
        <v>277</v>
      </c>
      <c r="D114" s="197" t="s">
        <v>48</v>
      </c>
      <c r="E114" s="190"/>
      <c r="F114" s="191">
        <v>100.1</v>
      </c>
      <c r="G114" s="192">
        <f t="shared" si="4"/>
        <v>0</v>
      </c>
      <c r="H114" s="193">
        <f>ROUND(F114*报价汇总表8!$C$8,2)</f>
        <v>0</v>
      </c>
      <c r="I114" s="208"/>
      <c r="J114" s="210"/>
    </row>
    <row r="115" ht="54" customHeight="1" spans="1:10">
      <c r="A115" s="187" t="s">
        <v>278</v>
      </c>
      <c r="B115" s="188" t="s">
        <v>279</v>
      </c>
      <c r="C115" s="188" t="s">
        <v>280</v>
      </c>
      <c r="D115" s="197" t="s">
        <v>36</v>
      </c>
      <c r="E115" s="190"/>
      <c r="F115" s="191">
        <v>9.61</v>
      </c>
      <c r="G115" s="192">
        <f t="shared" si="4"/>
        <v>0</v>
      </c>
      <c r="H115" s="193">
        <f>ROUND(F115*报价汇总表8!$C$8,2)</f>
        <v>0</v>
      </c>
      <c r="I115" s="208"/>
      <c r="J115" s="210"/>
    </row>
    <row r="116" ht="33" customHeight="1" spans="1:10">
      <c r="A116" s="187" t="s">
        <v>281</v>
      </c>
      <c r="B116" s="188" t="s">
        <v>282</v>
      </c>
      <c r="C116" s="188"/>
      <c r="D116" s="197" t="s">
        <v>33</v>
      </c>
      <c r="E116" s="190"/>
      <c r="F116" s="191">
        <v>0</v>
      </c>
      <c r="G116" s="192">
        <f t="shared" si="4"/>
        <v>0</v>
      </c>
      <c r="H116" s="193"/>
      <c r="I116" s="208"/>
      <c r="J116" s="210"/>
    </row>
    <row r="117" ht="38.1" customHeight="1" spans="1:10">
      <c r="A117" s="187" t="s">
        <v>283</v>
      </c>
      <c r="B117" s="188" t="s">
        <v>284</v>
      </c>
      <c r="C117" s="188" t="s">
        <v>285</v>
      </c>
      <c r="D117" s="197" t="s">
        <v>242</v>
      </c>
      <c r="E117" s="190"/>
      <c r="F117" s="191">
        <v>4.62</v>
      </c>
      <c r="G117" s="192">
        <f t="shared" si="4"/>
        <v>0</v>
      </c>
      <c r="H117" s="193">
        <f>ROUND(F117*报价汇总表8!$C$8,2)</f>
        <v>0</v>
      </c>
      <c r="I117" s="208"/>
      <c r="J117" s="210" t="s">
        <v>286</v>
      </c>
    </row>
    <row r="118" ht="36" customHeight="1" spans="1:10">
      <c r="A118" s="187" t="s">
        <v>287</v>
      </c>
      <c r="B118" s="195" t="s">
        <v>288</v>
      </c>
      <c r="C118" s="188"/>
      <c r="D118" s="197"/>
      <c r="E118" s="190"/>
      <c r="F118" s="191">
        <v>0</v>
      </c>
      <c r="G118" s="192">
        <f t="shared" si="4"/>
        <v>0</v>
      </c>
      <c r="H118" s="193"/>
      <c r="I118" s="208"/>
      <c r="J118" s="210"/>
    </row>
    <row r="119" ht="48.95" customHeight="1" spans="1:10">
      <c r="A119" s="187" t="s">
        <v>289</v>
      </c>
      <c r="B119" s="195" t="s">
        <v>290</v>
      </c>
      <c r="C119" s="188" t="s">
        <v>291</v>
      </c>
      <c r="D119" s="197" t="s">
        <v>242</v>
      </c>
      <c r="E119" s="190"/>
      <c r="F119" s="191">
        <v>0.55</v>
      </c>
      <c r="G119" s="192">
        <f t="shared" si="4"/>
        <v>0</v>
      </c>
      <c r="H119" s="193">
        <f>ROUND(F119*报价汇总表8!$C$8,2)</f>
        <v>0</v>
      </c>
      <c r="I119" s="208"/>
      <c r="J119" s="210" t="s">
        <v>216</v>
      </c>
    </row>
    <row r="120" ht="42.95" customHeight="1" spans="1:10">
      <c r="A120" s="187" t="s">
        <v>292</v>
      </c>
      <c r="B120" s="195" t="s">
        <v>203</v>
      </c>
      <c r="C120" s="188"/>
      <c r="D120" s="197" t="s">
        <v>242</v>
      </c>
      <c r="E120" s="190"/>
      <c r="F120" s="191">
        <v>0</v>
      </c>
      <c r="G120" s="192">
        <f t="shared" si="4"/>
        <v>0</v>
      </c>
      <c r="H120" s="193"/>
      <c r="I120" s="208"/>
      <c r="J120" s="210"/>
    </row>
    <row r="121" ht="96" customHeight="1" spans="1:10">
      <c r="A121" s="187" t="s">
        <v>293</v>
      </c>
      <c r="B121" s="198" t="s">
        <v>294</v>
      </c>
      <c r="C121" s="188" t="s">
        <v>259</v>
      </c>
      <c r="D121" s="197" t="s">
        <v>242</v>
      </c>
      <c r="E121" s="190"/>
      <c r="F121" s="191">
        <v>690.64</v>
      </c>
      <c r="G121" s="192">
        <f t="shared" si="4"/>
        <v>0</v>
      </c>
      <c r="H121" s="193">
        <f>ROUND(F121*报价汇总表8!$C$8,2)</f>
        <v>0</v>
      </c>
      <c r="I121" s="208"/>
      <c r="J121" s="210"/>
    </row>
    <row r="122" ht="26.1" customHeight="1" spans="1:10">
      <c r="A122" s="214" t="s">
        <v>295</v>
      </c>
      <c r="B122" s="178" t="s">
        <v>296</v>
      </c>
      <c r="C122" s="212"/>
      <c r="D122" s="215" t="s">
        <v>33</v>
      </c>
      <c r="E122" s="190"/>
      <c r="F122" s="191"/>
      <c r="G122" s="192">
        <f t="shared" si="4"/>
        <v>0</v>
      </c>
      <c r="H122" s="193"/>
      <c r="I122" s="208"/>
      <c r="J122" s="223">
        <v>0</v>
      </c>
    </row>
    <row r="123" ht="26.1" customHeight="1" spans="1:10">
      <c r="A123" s="216" t="s">
        <v>297</v>
      </c>
      <c r="B123" s="217" t="s">
        <v>298</v>
      </c>
      <c r="C123" s="217"/>
      <c r="D123" s="218" t="s">
        <v>33</v>
      </c>
      <c r="E123" s="219"/>
      <c r="F123" s="220">
        <v>0</v>
      </c>
      <c r="G123" s="192">
        <f t="shared" si="4"/>
        <v>0</v>
      </c>
      <c r="H123" s="193"/>
      <c r="I123" s="208"/>
      <c r="J123" s="224">
        <v>0</v>
      </c>
    </row>
    <row r="124" ht="26.1" customHeight="1" spans="1:10">
      <c r="A124" s="216" t="s">
        <v>299</v>
      </c>
      <c r="B124" s="217" t="s">
        <v>300</v>
      </c>
      <c r="C124" s="217" t="s">
        <v>301</v>
      </c>
      <c r="D124" s="218" t="s">
        <v>36</v>
      </c>
      <c r="E124" s="219">
        <v>3200</v>
      </c>
      <c r="F124" s="220">
        <v>5.84</v>
      </c>
      <c r="G124" s="192">
        <f t="shared" si="4"/>
        <v>18688</v>
      </c>
      <c r="H124" s="201"/>
      <c r="I124" s="208">
        <f>ROUND(E124*H124,0)</f>
        <v>0</v>
      </c>
      <c r="J124" s="224"/>
    </row>
    <row r="125" ht="26.1" customHeight="1" spans="1:10">
      <c r="A125" s="216" t="s">
        <v>302</v>
      </c>
      <c r="B125" s="217" t="s">
        <v>303</v>
      </c>
      <c r="C125" s="217" t="s">
        <v>301</v>
      </c>
      <c r="D125" s="218" t="s">
        <v>36</v>
      </c>
      <c r="E125" s="219"/>
      <c r="F125" s="220">
        <v>10.28</v>
      </c>
      <c r="G125" s="192">
        <f t="shared" si="4"/>
        <v>0</v>
      </c>
      <c r="H125" s="193">
        <f>ROUND(F125*报价汇总表8!$C$8,2)</f>
        <v>0</v>
      </c>
      <c r="I125" s="208"/>
      <c r="J125" s="224"/>
    </row>
    <row r="126" ht="33.95" customHeight="1" spans="1:10">
      <c r="A126" s="216" t="s">
        <v>304</v>
      </c>
      <c r="B126" s="217" t="s">
        <v>305</v>
      </c>
      <c r="C126" s="217" t="s">
        <v>301</v>
      </c>
      <c r="D126" s="218" t="s">
        <v>36</v>
      </c>
      <c r="E126" s="219"/>
      <c r="F126" s="221">
        <v>6</v>
      </c>
      <c r="G126" s="192">
        <f t="shared" si="4"/>
        <v>0</v>
      </c>
      <c r="H126" s="193">
        <f>ROUND(F126*报价汇总表8!$C$8,2)</f>
        <v>0</v>
      </c>
      <c r="I126" s="208"/>
      <c r="J126" s="224"/>
    </row>
    <row r="127" ht="30" customHeight="1" spans="1:10">
      <c r="A127" s="216" t="s">
        <v>306</v>
      </c>
      <c r="B127" s="217" t="s">
        <v>307</v>
      </c>
      <c r="C127" s="217" t="s">
        <v>301</v>
      </c>
      <c r="D127" s="218" t="s">
        <v>36</v>
      </c>
      <c r="E127" s="219"/>
      <c r="F127" s="222">
        <v>24.8</v>
      </c>
      <c r="G127" s="192">
        <f t="shared" si="4"/>
        <v>0</v>
      </c>
      <c r="H127" s="193">
        <f>ROUND(F127*报价汇总表8!$C$8,2)</f>
        <v>0</v>
      </c>
      <c r="I127" s="208"/>
      <c r="J127" s="224"/>
    </row>
    <row r="128" ht="36" customHeight="1" spans="1:10">
      <c r="A128" s="216" t="s">
        <v>308</v>
      </c>
      <c r="B128" s="217" t="s">
        <v>309</v>
      </c>
      <c r="C128" s="217"/>
      <c r="D128" s="218" t="s">
        <v>33</v>
      </c>
      <c r="E128" s="219"/>
      <c r="F128" s="220">
        <v>0</v>
      </c>
      <c r="G128" s="192">
        <f t="shared" si="4"/>
        <v>0</v>
      </c>
      <c r="H128" s="193"/>
      <c r="I128" s="208"/>
      <c r="J128" s="224">
        <v>0</v>
      </c>
    </row>
    <row r="129" ht="69" customHeight="1" spans="1:10">
      <c r="A129" s="216" t="s">
        <v>310</v>
      </c>
      <c r="B129" s="217" t="s">
        <v>311</v>
      </c>
      <c r="C129" s="217" t="s">
        <v>312</v>
      </c>
      <c r="D129" s="218" t="s">
        <v>36</v>
      </c>
      <c r="E129" s="219">
        <v>3200</v>
      </c>
      <c r="F129" s="220">
        <v>9.13</v>
      </c>
      <c r="G129" s="192">
        <f t="shared" si="4"/>
        <v>29216</v>
      </c>
      <c r="H129" s="201"/>
      <c r="I129" s="208">
        <f>ROUND(E129*H129,0)</f>
        <v>0</v>
      </c>
      <c r="J129" s="232" t="s">
        <v>313</v>
      </c>
    </row>
    <row r="130" ht="33.95" customHeight="1" spans="1:10">
      <c r="A130" s="216" t="s">
        <v>314</v>
      </c>
      <c r="B130" s="217" t="s">
        <v>315</v>
      </c>
      <c r="C130" s="217"/>
      <c r="D130" s="218" t="s">
        <v>33</v>
      </c>
      <c r="E130" s="219"/>
      <c r="F130" s="220">
        <v>0</v>
      </c>
      <c r="G130" s="192">
        <f t="shared" si="4"/>
        <v>0</v>
      </c>
      <c r="H130" s="193"/>
      <c r="I130" s="208"/>
      <c r="J130" s="232"/>
    </row>
    <row r="131" ht="54" customHeight="1" spans="1:10">
      <c r="A131" s="216" t="s">
        <v>316</v>
      </c>
      <c r="B131" s="217" t="s">
        <v>317</v>
      </c>
      <c r="C131" s="217" t="s">
        <v>312</v>
      </c>
      <c r="D131" s="218" t="s">
        <v>36</v>
      </c>
      <c r="E131" s="219"/>
      <c r="F131" s="220">
        <v>6.32</v>
      </c>
      <c r="G131" s="192">
        <f t="shared" si="4"/>
        <v>0</v>
      </c>
      <c r="H131" s="193">
        <f>ROUND(F131*报价汇总表8!$C$8,2)</f>
        <v>0</v>
      </c>
      <c r="I131" s="208"/>
      <c r="J131" s="232" t="s">
        <v>318</v>
      </c>
    </row>
    <row r="132" ht="50.1" customHeight="1" spans="1:10">
      <c r="A132" s="216" t="s">
        <v>319</v>
      </c>
      <c r="B132" s="217" t="s">
        <v>320</v>
      </c>
      <c r="C132" s="217" t="s">
        <v>312</v>
      </c>
      <c r="D132" s="218" t="s">
        <v>36</v>
      </c>
      <c r="E132" s="219"/>
      <c r="F132" s="220">
        <v>9.13</v>
      </c>
      <c r="G132" s="192">
        <f t="shared" si="4"/>
        <v>0</v>
      </c>
      <c r="H132" s="193">
        <f>ROUND(F132*报价汇总表8!$C$8,2)</f>
        <v>0</v>
      </c>
      <c r="I132" s="208"/>
      <c r="J132" s="232" t="s">
        <v>321</v>
      </c>
    </row>
    <row r="133" ht="30.95" customHeight="1" spans="1:10">
      <c r="A133" s="216" t="s">
        <v>322</v>
      </c>
      <c r="B133" s="217" t="s">
        <v>323</v>
      </c>
      <c r="C133" s="217"/>
      <c r="D133" s="218" t="s">
        <v>33</v>
      </c>
      <c r="E133" s="219"/>
      <c r="F133" s="220">
        <v>0</v>
      </c>
      <c r="G133" s="192">
        <f t="shared" si="4"/>
        <v>0</v>
      </c>
      <c r="H133" s="193"/>
      <c r="I133" s="208"/>
      <c r="J133" s="232"/>
    </row>
    <row r="134" ht="30" customHeight="1" spans="1:10">
      <c r="A134" s="216" t="s">
        <v>324</v>
      </c>
      <c r="B134" s="217" t="s">
        <v>325</v>
      </c>
      <c r="C134" s="217"/>
      <c r="D134" s="218" t="s">
        <v>33</v>
      </c>
      <c r="E134" s="219"/>
      <c r="F134" s="220">
        <v>0</v>
      </c>
      <c r="G134" s="192">
        <f t="shared" si="4"/>
        <v>0</v>
      </c>
      <c r="H134" s="193"/>
      <c r="I134" s="208"/>
      <c r="J134" s="232"/>
    </row>
    <row r="135" ht="75.95" customHeight="1" spans="1:10">
      <c r="A135" s="216" t="s">
        <v>326</v>
      </c>
      <c r="B135" s="217" t="s">
        <v>327</v>
      </c>
      <c r="C135" s="217" t="s">
        <v>312</v>
      </c>
      <c r="D135" s="218" t="s">
        <v>36</v>
      </c>
      <c r="E135" s="219"/>
      <c r="F135" s="220">
        <v>20.95</v>
      </c>
      <c r="G135" s="192">
        <f t="shared" si="4"/>
        <v>0</v>
      </c>
      <c r="H135" s="193">
        <f>ROUND(F135*报价汇总表8!$C$8,2)</f>
        <v>0</v>
      </c>
      <c r="I135" s="208"/>
      <c r="J135" s="232" t="s">
        <v>328</v>
      </c>
    </row>
    <row r="136" ht="63" customHeight="1" spans="1:10">
      <c r="A136" s="216" t="s">
        <v>329</v>
      </c>
      <c r="B136" s="217" t="s">
        <v>330</v>
      </c>
      <c r="C136" s="217" t="s">
        <v>312</v>
      </c>
      <c r="D136" s="218" t="s">
        <v>36</v>
      </c>
      <c r="E136" s="219"/>
      <c r="F136" s="220">
        <v>9.13</v>
      </c>
      <c r="G136" s="192">
        <f t="shared" si="4"/>
        <v>0</v>
      </c>
      <c r="H136" s="193">
        <f>ROUND(F136*报价汇总表8!$C$8,2)</f>
        <v>0</v>
      </c>
      <c r="I136" s="208"/>
      <c r="J136" s="232" t="s">
        <v>331</v>
      </c>
    </row>
    <row r="137" ht="78.95" customHeight="1" spans="1:10">
      <c r="A137" s="216" t="s">
        <v>332</v>
      </c>
      <c r="B137" s="217" t="s">
        <v>333</v>
      </c>
      <c r="C137" s="217" t="s">
        <v>312</v>
      </c>
      <c r="D137" s="218" t="s">
        <v>36</v>
      </c>
      <c r="E137" s="219"/>
      <c r="F137" s="220">
        <v>20.95</v>
      </c>
      <c r="G137" s="192">
        <f t="shared" si="4"/>
        <v>0</v>
      </c>
      <c r="H137" s="193">
        <f>ROUND(F137*报价汇总表8!$C$8,2)</f>
        <v>0</v>
      </c>
      <c r="I137" s="208"/>
      <c r="J137" s="232" t="s">
        <v>328</v>
      </c>
    </row>
    <row r="138" ht="78" customHeight="1" spans="1:10">
      <c r="A138" s="216" t="s">
        <v>334</v>
      </c>
      <c r="B138" s="217" t="s">
        <v>335</v>
      </c>
      <c r="C138" s="217" t="s">
        <v>312</v>
      </c>
      <c r="D138" s="218" t="s">
        <v>36</v>
      </c>
      <c r="E138" s="219"/>
      <c r="F138" s="220">
        <v>20.95</v>
      </c>
      <c r="G138" s="192"/>
      <c r="H138" s="193">
        <f>ROUND(F138*报价汇总表8!$C$8,2)</f>
        <v>0</v>
      </c>
      <c r="I138" s="208"/>
      <c r="J138" s="232" t="s">
        <v>328</v>
      </c>
    </row>
    <row r="139" ht="65.1" customHeight="1" spans="1:10">
      <c r="A139" s="216" t="s">
        <v>336</v>
      </c>
      <c r="B139" s="217" t="s">
        <v>337</v>
      </c>
      <c r="C139" s="217"/>
      <c r="D139" s="218" t="s">
        <v>36</v>
      </c>
      <c r="E139" s="219"/>
      <c r="F139" s="220">
        <v>17.13</v>
      </c>
      <c r="G139" s="192"/>
      <c r="H139" s="193">
        <f>ROUND(F139*报价汇总表8!$C$8,2)</f>
        <v>0</v>
      </c>
      <c r="I139" s="208"/>
      <c r="J139" s="232" t="s">
        <v>338</v>
      </c>
    </row>
    <row r="140" s="146" customFormat="1" ht="27.95" customHeight="1" spans="1:10">
      <c r="A140" s="225" t="s">
        <v>339</v>
      </c>
      <c r="B140" s="226"/>
      <c r="C140" s="226"/>
      <c r="D140" s="227"/>
      <c r="E140" s="228"/>
      <c r="F140" s="229"/>
      <c r="G140" s="230">
        <f>SUM(G4:G139)</f>
        <v>324204</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1 H73 H82 H91 H104 H107 H113 H116 H118 H120 H26:H27 H33:H34 H39:H40 H55:H63 H68:H69 H75:H76 H79:H80 H85:H86 H88:H89 H95:H97 H110:H111 H122:H124 H128:H130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6" activePane="bottomRight" state="frozen"/>
      <selection/>
      <selection pane="topRight"/>
      <selection pane="bottomLeft"/>
      <selection pane="bottomRight" activeCell="H8" sqref="H8"/>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75" customHeight="1" spans="1:11">
      <c r="A1" s="103" t="s">
        <v>340</v>
      </c>
      <c r="B1" s="103"/>
      <c r="C1" s="103"/>
      <c r="D1" s="103"/>
      <c r="E1" s="103"/>
      <c r="F1" s="104"/>
      <c r="G1" s="103"/>
      <c r="H1" s="104"/>
      <c r="I1" s="103"/>
      <c r="J1" s="103"/>
      <c r="K1" s="136"/>
    </row>
    <row r="2" ht="39.75" customHeight="1" spans="1:11">
      <c r="A2" s="105" t="s">
        <v>382</v>
      </c>
      <c r="B2" s="106"/>
      <c r="C2" s="106"/>
      <c r="D2" s="106"/>
      <c r="E2" s="106"/>
      <c r="F2" s="107"/>
      <c r="G2" s="106"/>
      <c r="H2" s="107"/>
      <c r="I2" s="106"/>
      <c r="J2" s="106"/>
      <c r="K2" s="136"/>
    </row>
    <row r="3" ht="50.2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116" t="s">
        <v>380</v>
      </c>
      <c r="D4" s="117" t="s">
        <v>36</v>
      </c>
      <c r="E4" s="118">
        <v>45000</v>
      </c>
      <c r="F4" s="119">
        <v>8.4</v>
      </c>
      <c r="G4" s="120">
        <f t="shared" ref="G4:G12" si="0">E4*F4</f>
        <v>378000</v>
      </c>
      <c r="H4" s="121"/>
      <c r="I4" s="120">
        <f>ROUND(E4*H4,0)</f>
        <v>0</v>
      </c>
      <c r="J4" s="138" t="s">
        <v>348</v>
      </c>
      <c r="K4" s="136"/>
    </row>
    <row r="5" ht="50.25" customHeight="1" spans="1:11">
      <c r="A5" s="115">
        <v>2</v>
      </c>
      <c r="B5" s="116" t="s">
        <v>349</v>
      </c>
      <c r="C5" s="116" t="s">
        <v>350</v>
      </c>
      <c r="D5" s="117" t="s">
        <v>351</v>
      </c>
      <c r="E5" s="118">
        <v>2</v>
      </c>
      <c r="F5" s="119">
        <v>4500</v>
      </c>
      <c r="G5" s="120">
        <f t="shared" si="0"/>
        <v>9000</v>
      </c>
      <c r="H5" s="121"/>
      <c r="I5" s="120">
        <f t="shared" ref="I5:I11" si="1">ROUND(E5*H5,0)</f>
        <v>0</v>
      </c>
      <c r="J5" s="138" t="s">
        <v>352</v>
      </c>
      <c r="K5" s="136"/>
    </row>
    <row r="6" ht="50.25" customHeight="1" spans="1:11">
      <c r="A6" s="115">
        <v>3</v>
      </c>
      <c r="B6" s="116" t="s">
        <v>353</v>
      </c>
      <c r="C6" s="116" t="s">
        <v>354</v>
      </c>
      <c r="D6" s="117" t="s">
        <v>351</v>
      </c>
      <c r="E6" s="118">
        <v>2</v>
      </c>
      <c r="F6" s="119">
        <v>1800</v>
      </c>
      <c r="G6" s="120">
        <f t="shared" si="0"/>
        <v>3600</v>
      </c>
      <c r="H6" s="121"/>
      <c r="I6" s="120">
        <f t="shared" si="1"/>
        <v>0</v>
      </c>
      <c r="J6" s="138" t="s">
        <v>352</v>
      </c>
      <c r="K6" s="136"/>
    </row>
    <row r="7" ht="50.25" customHeight="1" spans="1:11">
      <c r="A7" s="115">
        <v>4</v>
      </c>
      <c r="B7" s="116" t="s">
        <v>355</v>
      </c>
      <c r="C7" s="116" t="s">
        <v>354</v>
      </c>
      <c r="D7" s="117" t="s">
        <v>351</v>
      </c>
      <c r="E7" s="118">
        <v>2</v>
      </c>
      <c r="F7" s="119">
        <v>1500</v>
      </c>
      <c r="G7" s="120">
        <f t="shared" si="0"/>
        <v>3000</v>
      </c>
      <c r="H7" s="121"/>
      <c r="I7" s="120">
        <f t="shared" si="1"/>
        <v>0</v>
      </c>
      <c r="J7" s="138" t="s">
        <v>352</v>
      </c>
      <c r="K7" s="136"/>
    </row>
    <row r="8" ht="50.25" customHeight="1" spans="1:11">
      <c r="A8" s="115">
        <v>5</v>
      </c>
      <c r="B8" s="116" t="s">
        <v>356</v>
      </c>
      <c r="C8" s="116" t="s">
        <v>357</v>
      </c>
      <c r="D8" s="117" t="s">
        <v>351</v>
      </c>
      <c r="E8" s="118">
        <v>2</v>
      </c>
      <c r="F8" s="119">
        <v>7000</v>
      </c>
      <c r="G8" s="120">
        <f t="shared" si="0"/>
        <v>14000</v>
      </c>
      <c r="H8" s="121"/>
      <c r="I8" s="120">
        <f t="shared" si="1"/>
        <v>0</v>
      </c>
      <c r="J8" s="138" t="s">
        <v>352</v>
      </c>
      <c r="K8" s="136"/>
    </row>
    <row r="9" ht="50.25" customHeight="1" spans="1:11">
      <c r="A9" s="115">
        <v>6</v>
      </c>
      <c r="B9" s="116" t="s">
        <v>358</v>
      </c>
      <c r="C9" s="116" t="s">
        <v>359</v>
      </c>
      <c r="D9" s="117" t="s">
        <v>351</v>
      </c>
      <c r="E9" s="118">
        <v>2</v>
      </c>
      <c r="F9" s="119">
        <v>1800</v>
      </c>
      <c r="G9" s="120">
        <f t="shared" si="0"/>
        <v>3600</v>
      </c>
      <c r="H9" s="121"/>
      <c r="I9" s="120">
        <f t="shared" si="1"/>
        <v>0</v>
      </c>
      <c r="J9" s="138" t="s">
        <v>352</v>
      </c>
      <c r="K9" s="136"/>
    </row>
    <row r="10" ht="50.25" customHeight="1" spans="1:11">
      <c r="A10" s="115">
        <v>7</v>
      </c>
      <c r="B10" s="116" t="s">
        <v>360</v>
      </c>
      <c r="C10" s="116" t="s">
        <v>361</v>
      </c>
      <c r="D10" s="117" t="s">
        <v>351</v>
      </c>
      <c r="E10" s="118">
        <v>2</v>
      </c>
      <c r="F10" s="119">
        <v>700</v>
      </c>
      <c r="G10" s="120">
        <f t="shared" si="0"/>
        <v>1400</v>
      </c>
      <c r="H10" s="121"/>
      <c r="I10" s="120">
        <f t="shared" si="1"/>
        <v>0</v>
      </c>
      <c r="J10" s="138" t="s">
        <v>352</v>
      </c>
      <c r="K10" s="136"/>
    </row>
    <row r="11" ht="50.25" customHeight="1" spans="1:11">
      <c r="A11" s="115">
        <v>8</v>
      </c>
      <c r="B11" s="116" t="s">
        <v>364</v>
      </c>
      <c r="C11" s="116" t="s">
        <v>365</v>
      </c>
      <c r="D11" s="117" t="s">
        <v>351</v>
      </c>
      <c r="E11" s="118">
        <v>2</v>
      </c>
      <c r="F11" s="122">
        <v>1800</v>
      </c>
      <c r="G11" s="120">
        <f t="shared" si="0"/>
        <v>3600</v>
      </c>
      <c r="H11" s="121"/>
      <c r="I11" s="120">
        <f t="shared" si="1"/>
        <v>0</v>
      </c>
      <c r="J11" s="138" t="s">
        <v>352</v>
      </c>
      <c r="K11" s="136"/>
    </row>
    <row r="12" ht="32.1" customHeight="1" spans="1:11">
      <c r="A12" s="234" t="s">
        <v>339</v>
      </c>
      <c r="B12" s="235"/>
      <c r="C12" s="235"/>
      <c r="D12" s="236"/>
      <c r="E12" s="127"/>
      <c r="F12" s="128"/>
      <c r="G12" s="129">
        <f>SUM(G4:G11)</f>
        <v>416200</v>
      </c>
      <c r="H12" s="128"/>
      <c r="I12" s="129">
        <f>SUM(I4:I11)</f>
        <v>0</v>
      </c>
      <c r="J12" s="139"/>
      <c r="K12" s="136"/>
    </row>
    <row r="13" spans="1:11">
      <c r="A13" s="237"/>
      <c r="B13" s="238"/>
      <c r="C13" s="132"/>
      <c r="D13" s="239"/>
      <c r="E13" s="240"/>
      <c r="F13" s="241"/>
      <c r="G13" s="240"/>
      <c r="H13" s="241"/>
      <c r="I13" s="240"/>
      <c r="J13" s="140"/>
      <c r="K13" s="136"/>
    </row>
  </sheetData>
  <sheetProtection password="CF4A" sheet="1" selectLockedCells="1" objects="1"/>
  <mergeCells count="3">
    <mergeCell ref="A1:J1"/>
    <mergeCell ref="A2:J2"/>
    <mergeCell ref="A12:C12"/>
  </mergeCells>
  <dataValidations count="1">
    <dataValidation type="decimal" operator="between" allowBlank="1" showErrorMessage="1" sqref="H4:H11">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6" sqref="D6"/>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383</v>
      </c>
      <c r="B2" s="42"/>
      <c r="C2" s="42"/>
      <c r="D2" s="42"/>
      <c r="E2" s="42"/>
    </row>
    <row r="3" ht="39.95" customHeight="1" spans="1:5">
      <c r="A3" s="43" t="s">
        <v>7</v>
      </c>
      <c r="B3" s="44" t="s">
        <v>8</v>
      </c>
      <c r="C3" s="45" t="s">
        <v>9</v>
      </c>
      <c r="D3" s="46" t="s">
        <v>10</v>
      </c>
      <c r="E3" s="47" t="s">
        <v>11</v>
      </c>
    </row>
    <row r="4" ht="39.95" customHeight="1" spans="1:5">
      <c r="A4" s="48">
        <v>1</v>
      </c>
      <c r="B4" s="49" t="s">
        <v>12</v>
      </c>
      <c r="C4" s="50">
        <f>'9-娄底劳务'!G140</f>
        <v>494973</v>
      </c>
      <c r="D4" s="50">
        <f>'9-娄底劳务'!I140</f>
        <v>0</v>
      </c>
      <c r="E4" s="51"/>
    </row>
    <row r="5" ht="39.95" customHeight="1" spans="1:5">
      <c r="A5" s="48">
        <v>2</v>
      </c>
      <c r="B5" s="49" t="s">
        <v>13</v>
      </c>
      <c r="C5" s="50">
        <f>'9-娄底设备 '!G13</f>
        <v>767600</v>
      </c>
      <c r="D5" s="50">
        <f>'9-娄底设备 '!I13</f>
        <v>0</v>
      </c>
      <c r="E5" s="51"/>
    </row>
    <row r="6" ht="39.95" customHeight="1" spans="1:5">
      <c r="A6" s="48"/>
      <c r="B6" s="49"/>
      <c r="C6" s="50"/>
      <c r="D6" s="52"/>
      <c r="E6" s="51"/>
    </row>
    <row r="7" ht="39.95" customHeight="1" spans="1:5">
      <c r="A7" s="53"/>
      <c r="B7" s="54" t="s">
        <v>14</v>
      </c>
      <c r="C7" s="55">
        <f>SUM(C4:C6)</f>
        <v>1262573</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64" sqref="H64"/>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151" customWidth="1"/>
    <col min="6" max="6" width="8.63333333333333" style="152"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9"/>
      <c r="F1" s="159"/>
      <c r="G1" s="158"/>
      <c r="H1" s="159"/>
      <c r="I1" s="158"/>
      <c r="J1" s="158"/>
    </row>
    <row r="2" s="142" customFormat="1" ht="33.95" customHeight="1" spans="1:10">
      <c r="A2" s="160" t="s">
        <v>384</v>
      </c>
      <c r="B2" s="160"/>
      <c r="C2" s="160"/>
      <c r="D2" s="160"/>
      <c r="E2" s="161"/>
      <c r="F2" s="161"/>
      <c r="G2" s="160"/>
      <c r="H2" s="162"/>
      <c r="I2" s="160"/>
      <c r="J2" s="160"/>
    </row>
    <row r="3" s="143" customFormat="1" ht="99.95" customHeight="1" spans="1:10">
      <c r="A3" s="163"/>
      <c r="B3" s="164" t="s">
        <v>18</v>
      </c>
      <c r="C3" s="165" t="s">
        <v>19</v>
      </c>
      <c r="D3" s="166" t="s">
        <v>20</v>
      </c>
      <c r="E3" s="167" t="s">
        <v>372</v>
      </c>
      <c r="F3" s="168" t="s">
        <v>373</v>
      </c>
      <c r="G3" s="169" t="s">
        <v>23</v>
      </c>
      <c r="H3" s="170" t="s">
        <v>24</v>
      </c>
      <c r="I3" s="202" t="s">
        <v>25</v>
      </c>
      <c r="J3" s="203" t="s">
        <v>26</v>
      </c>
    </row>
    <row r="4" s="144" customFormat="1" ht="29.1" customHeight="1" spans="1:10">
      <c r="A4" s="171" t="s">
        <v>27</v>
      </c>
      <c r="B4" s="172" t="s">
        <v>28</v>
      </c>
      <c r="C4" s="172"/>
      <c r="D4" s="173"/>
      <c r="E4" s="174"/>
      <c r="F4" s="175">
        <v>0</v>
      </c>
      <c r="G4" s="176">
        <v>0</v>
      </c>
      <c r="H4" s="177">
        <v>0</v>
      </c>
      <c r="I4" s="204"/>
      <c r="J4" s="205"/>
    </row>
    <row r="5" s="144" customFormat="1" ht="29.1" customHeight="1" spans="1:10">
      <c r="A5" s="171" t="s">
        <v>29</v>
      </c>
      <c r="B5" s="178" t="s">
        <v>30</v>
      </c>
      <c r="C5" s="172"/>
      <c r="D5" s="173"/>
      <c r="E5" s="174"/>
      <c r="F5" s="175"/>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ROUND(F7*报价汇总表9!$C$8,2)</f>
        <v>0</v>
      </c>
      <c r="I7" s="208"/>
      <c r="J7" s="209"/>
    </row>
    <row r="8" s="144" customFormat="1" ht="48.95" customHeight="1" spans="1:10">
      <c r="A8" s="187" t="s">
        <v>37</v>
      </c>
      <c r="B8" s="188" t="s">
        <v>38</v>
      </c>
      <c r="C8" s="188"/>
      <c r="D8" s="189" t="s">
        <v>36</v>
      </c>
      <c r="E8" s="190"/>
      <c r="F8" s="191">
        <v>27.19</v>
      </c>
      <c r="G8" s="192">
        <f t="shared" si="0"/>
        <v>0</v>
      </c>
      <c r="H8" s="193">
        <f>ROUND(F8*报价汇总表9!$C$8,2)</f>
        <v>0</v>
      </c>
      <c r="I8" s="208"/>
      <c r="J8" s="209"/>
    </row>
    <row r="9" s="144" customFormat="1" ht="48" customHeight="1" spans="1:10">
      <c r="A9" s="187" t="s">
        <v>39</v>
      </c>
      <c r="B9" s="188" t="s">
        <v>40</v>
      </c>
      <c r="C9" s="188"/>
      <c r="D9" s="189" t="s">
        <v>36</v>
      </c>
      <c r="E9" s="190"/>
      <c r="F9" s="191">
        <v>20.39</v>
      </c>
      <c r="G9" s="192">
        <f t="shared" si="0"/>
        <v>0</v>
      </c>
      <c r="H9" s="193">
        <f>ROUND(F9*报价汇总表9!$C$8,2)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ROUND(F12*报价汇总表9!$C$8,2)</f>
        <v>0</v>
      </c>
      <c r="I12" s="208"/>
      <c r="J12" s="210"/>
    </row>
    <row r="13" ht="42" hidden="1" customHeight="1" spans="1:10">
      <c r="A13" s="187" t="s">
        <v>49</v>
      </c>
      <c r="B13" s="188" t="s">
        <v>50</v>
      </c>
      <c r="C13" s="188" t="s">
        <v>51</v>
      </c>
      <c r="D13" s="189" t="s">
        <v>48</v>
      </c>
      <c r="E13" s="190"/>
      <c r="F13" s="191">
        <v>156.95</v>
      </c>
      <c r="G13" s="192">
        <f t="shared" si="0"/>
        <v>0</v>
      </c>
      <c r="H13" s="193">
        <f>ROUND(F13*报价汇总表9!$C$8,2)</f>
        <v>0</v>
      </c>
      <c r="I13" s="208"/>
      <c r="J13" s="210"/>
    </row>
    <row r="14" ht="42" hidden="1" customHeight="1" spans="1:10">
      <c r="A14" s="187" t="s">
        <v>52</v>
      </c>
      <c r="B14" s="188" t="s">
        <v>53</v>
      </c>
      <c r="C14" s="188" t="s">
        <v>47</v>
      </c>
      <c r="D14" s="189" t="s">
        <v>48</v>
      </c>
      <c r="E14" s="190"/>
      <c r="F14" s="191">
        <v>191.55</v>
      </c>
      <c r="G14" s="192">
        <f t="shared" si="0"/>
        <v>0</v>
      </c>
      <c r="H14" s="193">
        <f>ROUND(F14*报价汇总表9!$C$8,2)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ref="G16:G66" si="1">ROUND(E16*F16,0)</f>
        <v>0</v>
      </c>
      <c r="H16" s="193">
        <f>ROUND(F16*报价汇总表9!$C$8,2)</f>
        <v>0</v>
      </c>
      <c r="I16" s="208"/>
      <c r="J16" s="210"/>
    </row>
    <row r="17" ht="66" customHeight="1" spans="1:10">
      <c r="A17" s="187" t="s">
        <v>58</v>
      </c>
      <c r="B17" s="188" t="s">
        <v>59</v>
      </c>
      <c r="C17" s="188" t="s">
        <v>60</v>
      </c>
      <c r="D17" s="189" t="s">
        <v>36</v>
      </c>
      <c r="E17" s="190"/>
      <c r="F17" s="191">
        <v>2.21</v>
      </c>
      <c r="G17" s="192">
        <f t="shared" si="1"/>
        <v>0</v>
      </c>
      <c r="H17" s="193">
        <f>ROUND(F17*报价汇总表9!$C$8,2)</f>
        <v>0</v>
      </c>
      <c r="I17" s="208"/>
      <c r="J17" s="210" t="s">
        <v>61</v>
      </c>
    </row>
    <row r="18" ht="53.1" customHeight="1" spans="1:10">
      <c r="A18" s="187" t="s">
        <v>62</v>
      </c>
      <c r="B18" s="188" t="s">
        <v>63</v>
      </c>
      <c r="C18" s="188" t="s">
        <v>47</v>
      </c>
      <c r="D18" s="189" t="s">
        <v>48</v>
      </c>
      <c r="E18" s="190"/>
      <c r="F18" s="191">
        <v>102.07</v>
      </c>
      <c r="G18" s="192">
        <f t="shared" si="1"/>
        <v>0</v>
      </c>
      <c r="H18" s="193">
        <f>ROUND(F18*报价汇总表9!$C$8,2)</f>
        <v>0</v>
      </c>
      <c r="I18" s="208"/>
      <c r="J18" s="210"/>
    </row>
    <row r="19" ht="50.1" customHeight="1" spans="1:10">
      <c r="A19" s="187" t="s">
        <v>64</v>
      </c>
      <c r="B19" s="188" t="s">
        <v>65</v>
      </c>
      <c r="C19" s="188" t="s">
        <v>47</v>
      </c>
      <c r="D19" s="189" t="s">
        <v>48</v>
      </c>
      <c r="E19" s="190"/>
      <c r="F19" s="191">
        <v>102.07</v>
      </c>
      <c r="G19" s="192">
        <f t="shared" si="1"/>
        <v>0</v>
      </c>
      <c r="H19" s="193">
        <f>ROUND(F19*报价汇总表9!$C$8,2)</f>
        <v>0</v>
      </c>
      <c r="I19" s="208"/>
      <c r="J19" s="210"/>
    </row>
    <row r="20" ht="60.95" customHeight="1" spans="1:10">
      <c r="A20" s="187" t="s">
        <v>66</v>
      </c>
      <c r="B20" s="188" t="s">
        <v>67</v>
      </c>
      <c r="C20" s="188" t="s">
        <v>47</v>
      </c>
      <c r="D20" s="189" t="s">
        <v>48</v>
      </c>
      <c r="E20" s="190"/>
      <c r="F20" s="191">
        <v>87.31</v>
      </c>
      <c r="G20" s="192">
        <f t="shared" si="1"/>
        <v>0</v>
      </c>
      <c r="H20" s="193">
        <f>ROUND(F20*报价汇总表9!$C$8,2)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ROUND(F22*报价汇总表9!$C$8,2)</f>
        <v>0</v>
      </c>
      <c r="I22" s="208"/>
      <c r="J22" s="210"/>
    </row>
    <row r="23" ht="69" customHeight="1" spans="1:10">
      <c r="A23" s="187" t="s">
        <v>73</v>
      </c>
      <c r="B23" s="188" t="s">
        <v>74</v>
      </c>
      <c r="C23" s="188" t="s">
        <v>72</v>
      </c>
      <c r="D23" s="194" t="s">
        <v>48</v>
      </c>
      <c r="E23" s="190"/>
      <c r="F23" s="191">
        <v>121.75</v>
      </c>
      <c r="G23" s="192">
        <f t="shared" si="1"/>
        <v>0</v>
      </c>
      <c r="H23" s="193">
        <f>ROUND(F23*报价汇总表9!$C$8,2)</f>
        <v>0</v>
      </c>
      <c r="I23" s="208"/>
      <c r="J23" s="210"/>
    </row>
    <row r="24" ht="51" customHeight="1" spans="1:10">
      <c r="A24" s="187" t="s">
        <v>75</v>
      </c>
      <c r="B24" s="195" t="s">
        <v>76</v>
      </c>
      <c r="C24" s="188" t="s">
        <v>72</v>
      </c>
      <c r="D24" s="196" t="s">
        <v>48</v>
      </c>
      <c r="E24" s="190"/>
      <c r="F24" s="191">
        <v>170.55</v>
      </c>
      <c r="G24" s="192">
        <f t="shared" si="1"/>
        <v>0</v>
      </c>
      <c r="H24" s="193">
        <f>ROUND(F24*报价汇总表9!$C$8,2)</f>
        <v>0</v>
      </c>
      <c r="I24" s="208"/>
      <c r="J24" s="210"/>
    </row>
    <row r="25" ht="56.1" customHeight="1" spans="1:10">
      <c r="A25" s="187" t="s">
        <v>77</v>
      </c>
      <c r="B25" s="195" t="s">
        <v>78</v>
      </c>
      <c r="C25" s="188" t="s">
        <v>72</v>
      </c>
      <c r="D25" s="196" t="s">
        <v>48</v>
      </c>
      <c r="E25" s="190"/>
      <c r="F25" s="191">
        <v>58.81</v>
      </c>
      <c r="G25" s="192">
        <f t="shared" si="1"/>
        <v>0</v>
      </c>
      <c r="H25" s="193">
        <f>ROUND(F25*报价汇总表9!$C$8,2)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39.65</v>
      </c>
      <c r="G28" s="192">
        <f t="shared" si="1"/>
        <v>0</v>
      </c>
      <c r="H28" s="193">
        <f>ROUND(F28*报价汇总表9!$C$8,2)</f>
        <v>0</v>
      </c>
      <c r="I28" s="208"/>
      <c r="J28" s="210"/>
    </row>
    <row r="29" ht="56.1" customHeight="1" spans="1:10">
      <c r="A29" s="187" t="s">
        <v>86</v>
      </c>
      <c r="B29" s="188" t="s">
        <v>87</v>
      </c>
      <c r="C29" s="188" t="s">
        <v>85</v>
      </c>
      <c r="D29" s="189" t="s">
        <v>36</v>
      </c>
      <c r="E29" s="190"/>
      <c r="F29" s="191">
        <v>1.95</v>
      </c>
      <c r="G29" s="192">
        <f t="shared" si="1"/>
        <v>0</v>
      </c>
      <c r="H29" s="193">
        <f>ROUND(F29*报价汇总表9!$C$8,2)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18.21</v>
      </c>
      <c r="G31" s="192">
        <f t="shared" si="1"/>
        <v>0</v>
      </c>
      <c r="H31" s="193">
        <f>ROUND(F31*报价汇总表9!$C$8,2)</f>
        <v>0</v>
      </c>
      <c r="I31" s="208"/>
      <c r="J31" s="210"/>
    </row>
    <row r="32" ht="54" customHeight="1" spans="1:10">
      <c r="A32" s="187" t="s">
        <v>92</v>
      </c>
      <c r="B32" s="188" t="s">
        <v>93</v>
      </c>
      <c r="C32" s="188" t="s">
        <v>85</v>
      </c>
      <c r="D32" s="189" t="s">
        <v>36</v>
      </c>
      <c r="E32" s="190"/>
      <c r="F32" s="191">
        <v>1.75</v>
      </c>
      <c r="G32" s="192">
        <f t="shared" si="1"/>
        <v>0</v>
      </c>
      <c r="H32" s="193">
        <f>ROUND(F32*报价汇总表9!$C$8,2)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59.52</v>
      </c>
      <c r="G35" s="192">
        <f t="shared" si="1"/>
        <v>0</v>
      </c>
      <c r="H35" s="193">
        <f>ROUND(F35*报价汇总表9!$C$8,2)</f>
        <v>0</v>
      </c>
      <c r="I35" s="208"/>
      <c r="J35" s="210"/>
    </row>
    <row r="36" ht="48.95" customHeight="1" spans="1:10">
      <c r="A36" s="187" t="s">
        <v>101</v>
      </c>
      <c r="B36" s="188" t="s">
        <v>102</v>
      </c>
      <c r="C36" s="188" t="s">
        <v>100</v>
      </c>
      <c r="D36" s="189" t="s">
        <v>36</v>
      </c>
      <c r="E36" s="190"/>
      <c r="F36" s="191">
        <v>2.9</v>
      </c>
      <c r="G36" s="192">
        <f t="shared" si="1"/>
        <v>0</v>
      </c>
      <c r="H36" s="193">
        <f>ROUND(F36*报价汇总表9!$C$8,2)</f>
        <v>0</v>
      </c>
      <c r="I36" s="208"/>
      <c r="J36" s="210"/>
    </row>
    <row r="37" ht="54.95" customHeight="1" spans="1:10">
      <c r="A37" s="187" t="s">
        <v>103</v>
      </c>
      <c r="B37" s="188" t="s">
        <v>104</v>
      </c>
      <c r="C37" s="188" t="s">
        <v>100</v>
      </c>
      <c r="D37" s="189" t="s">
        <v>36</v>
      </c>
      <c r="E37" s="190"/>
      <c r="F37" s="191">
        <v>58.62</v>
      </c>
      <c r="G37" s="192">
        <f t="shared" si="1"/>
        <v>0</v>
      </c>
      <c r="H37" s="193">
        <f>ROUND(F37*报价汇总表9!$C$8,2)</f>
        <v>0</v>
      </c>
      <c r="I37" s="208"/>
      <c r="J37" s="210"/>
    </row>
    <row r="38" ht="47.1" customHeight="1" spans="1:10">
      <c r="A38" s="187" t="s">
        <v>105</v>
      </c>
      <c r="B38" s="188" t="s">
        <v>106</v>
      </c>
      <c r="C38" s="188" t="s">
        <v>100</v>
      </c>
      <c r="D38" s="189" t="s">
        <v>36</v>
      </c>
      <c r="E38" s="190"/>
      <c r="F38" s="191">
        <v>2.85</v>
      </c>
      <c r="G38" s="192">
        <f t="shared" si="1"/>
        <v>0</v>
      </c>
      <c r="H38" s="193">
        <f>ROUND(F38*报价汇总表9!$C$8,2)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22.46</v>
      </c>
      <c r="G41" s="192">
        <f t="shared" si="1"/>
        <v>0</v>
      </c>
      <c r="H41" s="193">
        <f>ROUND(F41*报价汇总表9!$C$8,2)</f>
        <v>0</v>
      </c>
      <c r="I41" s="208"/>
      <c r="J41" s="210"/>
    </row>
    <row r="42" ht="69.95" customHeight="1" spans="1:10">
      <c r="A42" s="187" t="s">
        <v>114</v>
      </c>
      <c r="B42" s="188" t="s">
        <v>115</v>
      </c>
      <c r="C42" s="188" t="s">
        <v>113</v>
      </c>
      <c r="D42" s="189" t="s">
        <v>36</v>
      </c>
      <c r="E42" s="190"/>
      <c r="F42" s="191">
        <v>2.68</v>
      </c>
      <c r="G42" s="192">
        <f t="shared" si="1"/>
        <v>0</v>
      </c>
      <c r="H42" s="193">
        <f>ROUND(F42*报价汇总表9!$C$8,2)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39.96</v>
      </c>
      <c r="G44" s="192">
        <f t="shared" si="1"/>
        <v>0</v>
      </c>
      <c r="H44" s="193">
        <f>ROUND(F44*报价汇总表9!$C$8,2)</f>
        <v>0</v>
      </c>
      <c r="I44" s="208"/>
      <c r="J44" s="210"/>
    </row>
    <row r="45" ht="59.1" customHeight="1" spans="1:10">
      <c r="A45" s="187" t="s">
        <v>121</v>
      </c>
      <c r="B45" s="195" t="s">
        <v>122</v>
      </c>
      <c r="C45" s="188" t="s">
        <v>120</v>
      </c>
      <c r="D45" s="197" t="s">
        <v>36</v>
      </c>
      <c r="E45" s="190"/>
      <c r="F45" s="191">
        <v>2.52</v>
      </c>
      <c r="G45" s="192">
        <f t="shared" si="1"/>
        <v>0</v>
      </c>
      <c r="H45" s="193">
        <f>ROUND(F45*报价汇总表9!$C$8,2)</f>
        <v>0</v>
      </c>
      <c r="I45" s="208"/>
      <c r="J45" s="210"/>
    </row>
    <row r="46" ht="62.1" customHeight="1" spans="1:10">
      <c r="A46" s="187" t="s">
        <v>123</v>
      </c>
      <c r="B46" s="195" t="s">
        <v>124</v>
      </c>
      <c r="C46" s="188" t="s">
        <v>120</v>
      </c>
      <c r="D46" s="197" t="s">
        <v>36</v>
      </c>
      <c r="E46" s="190"/>
      <c r="F46" s="191">
        <v>59.47</v>
      </c>
      <c r="G46" s="192">
        <f t="shared" si="1"/>
        <v>0</v>
      </c>
      <c r="H46" s="193">
        <f>ROUND(F46*报价汇总表9!$C$8,2)</f>
        <v>0</v>
      </c>
      <c r="I46" s="208"/>
      <c r="J46" s="210"/>
    </row>
    <row r="47" ht="60" customHeight="1" spans="1:10">
      <c r="A47" s="179" t="s">
        <v>125</v>
      </c>
      <c r="B47" s="181" t="s">
        <v>126</v>
      </c>
      <c r="C47" s="188" t="s">
        <v>120</v>
      </c>
      <c r="D47" s="189" t="s">
        <v>36</v>
      </c>
      <c r="E47" s="190"/>
      <c r="F47" s="191">
        <v>2.88</v>
      </c>
      <c r="G47" s="192">
        <f t="shared" si="1"/>
        <v>0</v>
      </c>
      <c r="H47" s="193">
        <f>ROUND(F47*报价汇总表9!$C$8,2)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ROUND(F49*报价汇总表9!$C$8,2)</f>
        <v>0</v>
      </c>
      <c r="I49" s="208"/>
      <c r="J49" s="210" t="s">
        <v>132</v>
      </c>
    </row>
    <row r="50" ht="78" customHeight="1" spans="1:10">
      <c r="A50" s="187" t="s">
        <v>133</v>
      </c>
      <c r="B50" s="188" t="s">
        <v>134</v>
      </c>
      <c r="C50" s="188" t="s">
        <v>131</v>
      </c>
      <c r="D50" s="189" t="s">
        <v>36</v>
      </c>
      <c r="E50" s="190"/>
      <c r="F50" s="191">
        <v>0.97</v>
      </c>
      <c r="G50" s="192">
        <f t="shared" si="1"/>
        <v>0</v>
      </c>
      <c r="H50" s="193">
        <f>ROUND(F50*报价汇总表9!$C$8,2)</f>
        <v>0</v>
      </c>
      <c r="I50" s="208"/>
      <c r="J50" s="210" t="s">
        <v>132</v>
      </c>
    </row>
    <row r="51" ht="78" customHeight="1" spans="1:10">
      <c r="A51" s="187" t="s">
        <v>135</v>
      </c>
      <c r="B51" s="188" t="s">
        <v>136</v>
      </c>
      <c r="C51" s="188" t="s">
        <v>131</v>
      </c>
      <c r="D51" s="189" t="s">
        <v>36</v>
      </c>
      <c r="E51" s="190"/>
      <c r="F51" s="191">
        <v>23.16</v>
      </c>
      <c r="G51" s="192">
        <f t="shared" si="1"/>
        <v>0</v>
      </c>
      <c r="H51" s="193">
        <f>ROUND(F51*报价汇总表9!$C$8,2)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ROUND(F53*报价汇总表9!$C$8,2)</f>
        <v>0</v>
      </c>
      <c r="I53" s="208"/>
      <c r="J53" s="210"/>
    </row>
    <row r="54" ht="41.1" customHeight="1" spans="1:10">
      <c r="A54" s="187" t="s">
        <v>142</v>
      </c>
      <c r="B54" s="188" t="s">
        <v>143</v>
      </c>
      <c r="C54" s="188" t="s">
        <v>141</v>
      </c>
      <c r="D54" s="194" t="s">
        <v>144</v>
      </c>
      <c r="E54" s="190"/>
      <c r="F54" s="191">
        <v>19000</v>
      </c>
      <c r="G54" s="192">
        <f t="shared" si="1"/>
        <v>0</v>
      </c>
      <c r="H54" s="193">
        <f>ROUND(F54*报价汇总表9!$C$8,2)</f>
        <v>0</v>
      </c>
      <c r="I54" s="208"/>
      <c r="J54" s="210"/>
    </row>
    <row r="55" ht="26.1" customHeight="1" spans="1:10">
      <c r="A55" s="187" t="s">
        <v>145</v>
      </c>
      <c r="B55" s="199" t="s">
        <v>146</v>
      </c>
      <c r="C55" s="188"/>
      <c r="D55" s="194"/>
      <c r="E55" s="190"/>
      <c r="F55" s="191">
        <v>0</v>
      </c>
      <c r="G55" s="192">
        <f t="shared" si="1"/>
        <v>0</v>
      </c>
      <c r="H55" s="193"/>
      <c r="I55" s="208">
        <f t="shared" ref="I55:I64"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v>0</v>
      </c>
      <c r="G57" s="192">
        <f t="shared" si="1"/>
        <v>0</v>
      </c>
      <c r="H57" s="193"/>
      <c r="I57" s="208">
        <f t="shared" si="2"/>
        <v>0</v>
      </c>
      <c r="J57" s="205"/>
    </row>
    <row r="58" ht="26.1" hidden="1" customHeight="1" spans="1:10">
      <c r="A58" s="179"/>
      <c r="B58" s="200" t="s">
        <v>149</v>
      </c>
      <c r="C58" s="188"/>
      <c r="D58" s="197"/>
      <c r="E58" s="190"/>
      <c r="F58" s="191">
        <v>0</v>
      </c>
      <c r="G58" s="192">
        <f t="shared" si="1"/>
        <v>0</v>
      </c>
      <c r="H58" s="193"/>
      <c r="I58" s="208">
        <f t="shared" si="2"/>
        <v>0</v>
      </c>
      <c r="J58" s="205"/>
    </row>
    <row r="59" ht="26.1" hidden="1" customHeight="1" spans="1:10">
      <c r="A59" s="187"/>
      <c r="B59" s="199" t="s">
        <v>150</v>
      </c>
      <c r="C59" s="188"/>
      <c r="D59" s="189"/>
      <c r="E59" s="190"/>
      <c r="F59" s="191">
        <v>0</v>
      </c>
      <c r="G59" s="192">
        <f t="shared" si="1"/>
        <v>0</v>
      </c>
      <c r="H59" s="193"/>
      <c r="I59" s="208">
        <f t="shared" si="2"/>
        <v>0</v>
      </c>
      <c r="J59" s="205"/>
    </row>
    <row r="60" ht="26.1" hidden="1" customHeight="1" spans="1:10">
      <c r="A60" s="187"/>
      <c r="B60" s="199" t="s">
        <v>151</v>
      </c>
      <c r="C60" s="188"/>
      <c r="D60" s="189"/>
      <c r="E60" s="190"/>
      <c r="F60" s="191">
        <v>0</v>
      </c>
      <c r="G60" s="192">
        <f t="shared" si="1"/>
        <v>0</v>
      </c>
      <c r="H60" s="193"/>
      <c r="I60" s="208">
        <f t="shared" si="2"/>
        <v>0</v>
      </c>
      <c r="J60" s="205"/>
    </row>
    <row r="61" ht="26.1" hidden="1" customHeight="1" spans="1:10">
      <c r="A61" s="187"/>
      <c r="B61" s="199" t="s">
        <v>152</v>
      </c>
      <c r="C61" s="188"/>
      <c r="D61" s="189"/>
      <c r="E61" s="190"/>
      <c r="F61" s="191">
        <v>0</v>
      </c>
      <c r="G61" s="192">
        <f t="shared" si="1"/>
        <v>0</v>
      </c>
      <c r="H61" s="193"/>
      <c r="I61" s="208">
        <f t="shared" si="2"/>
        <v>0</v>
      </c>
      <c r="J61" s="205"/>
    </row>
    <row r="62" ht="48" customHeight="1" spans="1:10">
      <c r="A62" s="187" t="s">
        <v>153</v>
      </c>
      <c r="B62" s="199" t="s">
        <v>154</v>
      </c>
      <c r="C62" s="188" t="s">
        <v>155</v>
      </c>
      <c r="D62" s="189" t="s">
        <v>36</v>
      </c>
      <c r="E62" s="190"/>
      <c r="F62" s="191">
        <v>0</v>
      </c>
      <c r="G62" s="192">
        <f t="shared" si="1"/>
        <v>0</v>
      </c>
      <c r="H62" s="193"/>
      <c r="I62" s="208">
        <f t="shared" si="2"/>
        <v>0</v>
      </c>
      <c r="J62" s="205"/>
    </row>
    <row r="63" ht="48" customHeight="1" spans="1:10">
      <c r="A63" s="187" t="s">
        <v>156</v>
      </c>
      <c r="B63" s="199" t="s">
        <v>157</v>
      </c>
      <c r="C63" s="188" t="s">
        <v>155</v>
      </c>
      <c r="D63" s="189" t="s">
        <v>36</v>
      </c>
      <c r="E63" s="190"/>
      <c r="F63" s="191">
        <v>0</v>
      </c>
      <c r="G63" s="192">
        <f t="shared" si="1"/>
        <v>0</v>
      </c>
      <c r="H63" s="193"/>
      <c r="I63" s="208">
        <f t="shared" si="2"/>
        <v>0</v>
      </c>
      <c r="J63" s="205"/>
    </row>
    <row r="64" ht="48" customHeight="1" spans="1:10">
      <c r="A64" s="187" t="s">
        <v>158</v>
      </c>
      <c r="B64" s="199" t="s">
        <v>159</v>
      </c>
      <c r="C64" s="188" t="s">
        <v>155</v>
      </c>
      <c r="D64" s="189" t="s">
        <v>36</v>
      </c>
      <c r="E64" s="190">
        <v>60000</v>
      </c>
      <c r="F64" s="191">
        <v>1.7</v>
      </c>
      <c r="G64" s="192">
        <f t="shared" si="1"/>
        <v>102000</v>
      </c>
      <c r="H64" s="201"/>
      <c r="I64" s="208">
        <f t="shared" si="2"/>
        <v>0</v>
      </c>
      <c r="J64" s="205"/>
    </row>
    <row r="65" ht="48" customHeight="1" spans="1:10">
      <c r="A65" s="187" t="s">
        <v>160</v>
      </c>
      <c r="B65" s="199" t="s">
        <v>161</v>
      </c>
      <c r="C65" s="188" t="s">
        <v>155</v>
      </c>
      <c r="D65" s="189" t="s">
        <v>36</v>
      </c>
      <c r="E65" s="190"/>
      <c r="F65" s="191">
        <v>1.08</v>
      </c>
      <c r="G65" s="192">
        <f t="shared" si="1"/>
        <v>0</v>
      </c>
      <c r="H65" s="193">
        <f>ROUND(F65*报价汇总表9!$C$8,2)</f>
        <v>0</v>
      </c>
      <c r="I65" s="208"/>
      <c r="J65" s="205"/>
    </row>
    <row r="66" ht="48" customHeight="1" spans="1:10">
      <c r="A66" s="187" t="s">
        <v>162</v>
      </c>
      <c r="B66" s="199" t="s">
        <v>163</v>
      </c>
      <c r="C66" s="188" t="s">
        <v>155</v>
      </c>
      <c r="D66" s="189" t="s">
        <v>36</v>
      </c>
      <c r="E66" s="190"/>
      <c r="F66" s="191">
        <v>0</v>
      </c>
      <c r="G66" s="192">
        <f t="shared" si="1"/>
        <v>0</v>
      </c>
      <c r="H66" s="193"/>
      <c r="I66" s="208">
        <f>ROUND(E66*H66,0)</f>
        <v>0</v>
      </c>
      <c r="J66" s="205"/>
    </row>
    <row r="67" ht="48" customHeight="1" spans="1:10">
      <c r="A67" s="187" t="s">
        <v>164</v>
      </c>
      <c r="B67" s="199" t="s">
        <v>165</v>
      </c>
      <c r="C67" s="188" t="s">
        <v>166</v>
      </c>
      <c r="D67" s="189" t="s">
        <v>36</v>
      </c>
      <c r="E67" s="190"/>
      <c r="F67" s="191">
        <v>10</v>
      </c>
      <c r="G67" s="192"/>
      <c r="H67" s="193">
        <f>ROUND(F67*报价汇总表9!$C$8,2)</f>
        <v>0</v>
      </c>
      <c r="I67" s="208"/>
      <c r="J67" s="205"/>
    </row>
    <row r="68" ht="39" customHeight="1" spans="1:10">
      <c r="A68" s="187" t="s">
        <v>167</v>
      </c>
      <c r="B68" s="188" t="s">
        <v>168</v>
      </c>
      <c r="C68" s="188"/>
      <c r="D68" s="194"/>
      <c r="E68" s="190"/>
      <c r="F68" s="191"/>
      <c r="G68" s="192">
        <f t="shared" ref="G68:G91" si="3">ROUND(E68*F68,0)</f>
        <v>0</v>
      </c>
      <c r="H68" s="193"/>
      <c r="I68" s="208"/>
      <c r="J68" s="210"/>
    </row>
    <row r="69" ht="77.1" customHeight="1" spans="1:10">
      <c r="A69" s="187" t="s">
        <v>169</v>
      </c>
      <c r="B69" s="211" t="s">
        <v>170</v>
      </c>
      <c r="C69" s="188" t="s">
        <v>171</v>
      </c>
      <c r="D69" s="194" t="s">
        <v>36</v>
      </c>
      <c r="E69" s="190">
        <v>60000</v>
      </c>
      <c r="F69" s="191">
        <v>2.36</v>
      </c>
      <c r="G69" s="192">
        <f t="shared" si="3"/>
        <v>141600</v>
      </c>
      <c r="H69" s="201"/>
      <c r="I69" s="208">
        <f>ROUND(E69*H69,0)</f>
        <v>0</v>
      </c>
      <c r="J69" s="210"/>
    </row>
    <row r="70" ht="81.95" customHeight="1" spans="1:10">
      <c r="A70" s="187" t="s">
        <v>172</v>
      </c>
      <c r="B70" s="211" t="s">
        <v>173</v>
      </c>
      <c r="C70" s="188" t="s">
        <v>171</v>
      </c>
      <c r="D70" s="194" t="s">
        <v>36</v>
      </c>
      <c r="E70" s="190"/>
      <c r="F70" s="191">
        <v>1.89</v>
      </c>
      <c r="G70" s="192">
        <f t="shared" si="3"/>
        <v>0</v>
      </c>
      <c r="H70" s="193">
        <f>ROUND(F70*报价汇总表9!$C$8,2)</f>
        <v>0</v>
      </c>
      <c r="I70" s="208"/>
      <c r="J70" s="210"/>
    </row>
    <row r="71" ht="39" customHeight="1" spans="1:10">
      <c r="A71" s="187" t="s">
        <v>174</v>
      </c>
      <c r="B71" s="188" t="s">
        <v>175</v>
      </c>
      <c r="C71" s="188"/>
      <c r="D71" s="194"/>
      <c r="E71" s="190"/>
      <c r="F71" s="191"/>
      <c r="G71" s="192">
        <f t="shared" si="3"/>
        <v>0</v>
      </c>
      <c r="H71" s="193"/>
      <c r="I71" s="208"/>
      <c r="J71" s="210"/>
    </row>
    <row r="72" ht="65.1" customHeight="1" spans="1:10">
      <c r="A72" s="187" t="s">
        <v>176</v>
      </c>
      <c r="B72" s="211" t="s">
        <v>177</v>
      </c>
      <c r="C72" s="188" t="s">
        <v>178</v>
      </c>
      <c r="D72" s="194" t="s">
        <v>36</v>
      </c>
      <c r="E72" s="190"/>
      <c r="F72" s="191">
        <v>1.13</v>
      </c>
      <c r="G72" s="192">
        <f t="shared" si="3"/>
        <v>0</v>
      </c>
      <c r="H72" s="193">
        <f>ROUND(F72*报价汇总表9!$C$8,2)</f>
        <v>0</v>
      </c>
      <c r="I72" s="208"/>
      <c r="J72" s="210"/>
    </row>
    <row r="73" ht="39" customHeight="1" spans="1:10">
      <c r="A73" s="187" t="s">
        <v>179</v>
      </c>
      <c r="B73" s="188" t="s">
        <v>180</v>
      </c>
      <c r="C73" s="188"/>
      <c r="D73" s="194"/>
      <c r="E73" s="190"/>
      <c r="F73" s="191"/>
      <c r="G73" s="192">
        <f t="shared" si="3"/>
        <v>0</v>
      </c>
      <c r="H73" s="193"/>
      <c r="I73" s="208"/>
      <c r="J73" s="210"/>
    </row>
    <row r="74" ht="66.95" customHeight="1" spans="1:10">
      <c r="A74" s="187" t="s">
        <v>181</v>
      </c>
      <c r="B74" s="211" t="s">
        <v>182</v>
      </c>
      <c r="C74" s="188" t="s">
        <v>183</v>
      </c>
      <c r="D74" s="194" t="s">
        <v>36</v>
      </c>
      <c r="E74" s="190"/>
      <c r="F74" s="191">
        <v>1.42</v>
      </c>
      <c r="G74" s="192">
        <f t="shared" si="3"/>
        <v>0</v>
      </c>
      <c r="H74" s="193">
        <f>ROUND(F74*报价汇总表9!$C$8,2)</f>
        <v>0</v>
      </c>
      <c r="I74" s="208"/>
      <c r="J74" s="210"/>
    </row>
    <row r="75" ht="65.1" customHeight="1" spans="1:10">
      <c r="A75" s="187" t="s">
        <v>184</v>
      </c>
      <c r="B75" s="178" t="s">
        <v>185</v>
      </c>
      <c r="C75" s="212" t="s">
        <v>186</v>
      </c>
      <c r="D75" s="194" t="s">
        <v>36</v>
      </c>
      <c r="E75" s="190">
        <v>60000</v>
      </c>
      <c r="F75" s="213">
        <v>2.08</v>
      </c>
      <c r="G75" s="192">
        <f t="shared" si="3"/>
        <v>124800</v>
      </c>
      <c r="H75" s="201"/>
      <c r="I75" s="208">
        <f>ROUND(E75*H75,0)</f>
        <v>0</v>
      </c>
      <c r="J75" s="210"/>
    </row>
    <row r="76" ht="60" customHeight="1" spans="1:10">
      <c r="A76" s="187" t="s">
        <v>187</v>
      </c>
      <c r="B76" s="188" t="s">
        <v>188</v>
      </c>
      <c r="C76" s="188"/>
      <c r="D76" s="194" t="s">
        <v>33</v>
      </c>
      <c r="E76" s="190"/>
      <c r="F76" s="191">
        <v>0</v>
      </c>
      <c r="G76" s="192">
        <f t="shared" si="3"/>
        <v>0</v>
      </c>
      <c r="H76" s="193"/>
      <c r="I76" s="208">
        <f t="shared" ref="I76:I97" si="4">ROUND(E76*H76,0)</f>
        <v>0</v>
      </c>
      <c r="J76" s="210"/>
    </row>
    <row r="77" ht="42" customHeight="1" spans="1:10">
      <c r="A77" s="187" t="s">
        <v>189</v>
      </c>
      <c r="B77" s="188" t="s">
        <v>190</v>
      </c>
      <c r="C77" s="188" t="s">
        <v>191</v>
      </c>
      <c r="D77" s="189" t="s">
        <v>48</v>
      </c>
      <c r="E77" s="190"/>
      <c r="F77" s="191">
        <v>39.62</v>
      </c>
      <c r="G77" s="192">
        <f t="shared" si="3"/>
        <v>0</v>
      </c>
      <c r="H77" s="193">
        <f>ROUND(F77*报价汇总表9!$C$8,2)</f>
        <v>0</v>
      </c>
      <c r="I77" s="208"/>
      <c r="J77" s="210"/>
    </row>
    <row r="78" ht="36.95" customHeight="1" spans="1:10">
      <c r="A78" s="187" t="s">
        <v>192</v>
      </c>
      <c r="B78" s="188" t="s">
        <v>193</v>
      </c>
      <c r="C78" s="188" t="s">
        <v>191</v>
      </c>
      <c r="D78" s="189" t="s">
        <v>48</v>
      </c>
      <c r="E78" s="190"/>
      <c r="F78" s="191">
        <v>40.18</v>
      </c>
      <c r="G78" s="192">
        <f t="shared" si="3"/>
        <v>0</v>
      </c>
      <c r="H78" s="193">
        <f>ROUND(F78*报价汇总表9!$C$8,2)</f>
        <v>0</v>
      </c>
      <c r="I78" s="208"/>
      <c r="J78" s="210"/>
    </row>
    <row r="79" ht="39" customHeight="1" spans="1:10">
      <c r="A79" s="187" t="s">
        <v>194</v>
      </c>
      <c r="B79" s="188" t="s">
        <v>195</v>
      </c>
      <c r="C79" s="188"/>
      <c r="D79" s="189" t="s">
        <v>33</v>
      </c>
      <c r="E79" s="190"/>
      <c r="F79" s="191">
        <v>0</v>
      </c>
      <c r="G79" s="192">
        <f t="shared" si="3"/>
        <v>0</v>
      </c>
      <c r="H79" s="193"/>
      <c r="I79" s="208">
        <f t="shared" si="4"/>
        <v>0</v>
      </c>
      <c r="J79" s="210"/>
    </row>
    <row r="80" ht="36" customHeight="1" spans="1:10">
      <c r="A80" s="187" t="s">
        <v>196</v>
      </c>
      <c r="B80" s="188" t="s">
        <v>197</v>
      </c>
      <c r="C80" s="188"/>
      <c r="D80" s="197"/>
      <c r="E80" s="190"/>
      <c r="F80" s="191">
        <v>0</v>
      </c>
      <c r="G80" s="192">
        <f t="shared" si="3"/>
        <v>0</v>
      </c>
      <c r="H80" s="193"/>
      <c r="I80" s="208">
        <f t="shared" si="4"/>
        <v>0</v>
      </c>
      <c r="J80" s="210"/>
    </row>
    <row r="81" ht="51.95" customHeight="1" spans="1:10">
      <c r="A81" s="187" t="s">
        <v>198</v>
      </c>
      <c r="B81" s="188" t="s">
        <v>199</v>
      </c>
      <c r="C81" s="188" t="s">
        <v>200</v>
      </c>
      <c r="D81" s="197" t="s">
        <v>48</v>
      </c>
      <c r="E81" s="190"/>
      <c r="F81" s="191">
        <v>178.14</v>
      </c>
      <c r="G81" s="192">
        <f t="shared" si="3"/>
        <v>0</v>
      </c>
      <c r="H81" s="193">
        <f>ROUND(F81*报价汇总表9!$C$8,2)</f>
        <v>0</v>
      </c>
      <c r="I81" s="208"/>
      <c r="J81" s="210" t="s">
        <v>201</v>
      </c>
    </row>
    <row r="82" ht="48" customHeight="1" spans="1:10">
      <c r="A82" s="187" t="s">
        <v>202</v>
      </c>
      <c r="B82" s="188" t="s">
        <v>203</v>
      </c>
      <c r="C82" s="188" t="s">
        <v>200</v>
      </c>
      <c r="D82" s="189" t="s">
        <v>48</v>
      </c>
      <c r="E82" s="190"/>
      <c r="F82" s="191">
        <v>0</v>
      </c>
      <c r="G82" s="192">
        <f t="shared" si="3"/>
        <v>0</v>
      </c>
      <c r="H82" s="193"/>
      <c r="I82" s="208">
        <f t="shared" si="4"/>
        <v>0</v>
      </c>
      <c r="J82" s="210"/>
    </row>
    <row r="83" ht="54.95" customHeight="1" spans="1:10">
      <c r="A83" s="187" t="s">
        <v>204</v>
      </c>
      <c r="B83" s="188" t="s">
        <v>205</v>
      </c>
      <c r="C83" s="188" t="s">
        <v>200</v>
      </c>
      <c r="D83" s="189" t="s">
        <v>48</v>
      </c>
      <c r="E83" s="190"/>
      <c r="F83" s="191">
        <v>235.38</v>
      </c>
      <c r="G83" s="192">
        <f t="shared" si="3"/>
        <v>0</v>
      </c>
      <c r="H83" s="193">
        <f>ROUND(F83*报价汇总表9!$C$8,2)</f>
        <v>0</v>
      </c>
      <c r="I83" s="208"/>
      <c r="J83" s="210" t="s">
        <v>206</v>
      </c>
    </row>
    <row r="84" ht="53.1" customHeight="1" spans="1:10">
      <c r="A84" s="187" t="s">
        <v>207</v>
      </c>
      <c r="B84" s="188" t="s">
        <v>208</v>
      </c>
      <c r="C84" s="188" t="s">
        <v>200</v>
      </c>
      <c r="D84" s="189" t="s">
        <v>48</v>
      </c>
      <c r="E84" s="190"/>
      <c r="F84" s="191">
        <v>178.14</v>
      </c>
      <c r="G84" s="192">
        <f t="shared" si="3"/>
        <v>0</v>
      </c>
      <c r="H84" s="193">
        <f>ROUND(F84*报价汇总表9!$C$8,2)</f>
        <v>0</v>
      </c>
      <c r="I84" s="208"/>
      <c r="J84" s="210" t="s">
        <v>209</v>
      </c>
    </row>
    <row r="85" ht="38.1" customHeight="1" spans="1:10">
      <c r="A85" s="187" t="s">
        <v>210</v>
      </c>
      <c r="B85" s="188" t="s">
        <v>211</v>
      </c>
      <c r="C85" s="188"/>
      <c r="D85" s="189" t="s">
        <v>33</v>
      </c>
      <c r="E85" s="190"/>
      <c r="F85" s="191">
        <v>0</v>
      </c>
      <c r="G85" s="192">
        <f t="shared" si="3"/>
        <v>0</v>
      </c>
      <c r="H85" s="193"/>
      <c r="I85" s="208">
        <f t="shared" si="4"/>
        <v>0</v>
      </c>
      <c r="J85" s="210"/>
    </row>
    <row r="86" ht="36" customHeight="1" spans="1:10">
      <c r="A86" s="187" t="s">
        <v>212</v>
      </c>
      <c r="B86" s="188" t="s">
        <v>211</v>
      </c>
      <c r="C86" s="188"/>
      <c r="D86" s="197" t="s">
        <v>33</v>
      </c>
      <c r="E86" s="190"/>
      <c r="F86" s="191">
        <v>0</v>
      </c>
      <c r="G86" s="192">
        <f t="shared" si="3"/>
        <v>0</v>
      </c>
      <c r="H86" s="193"/>
      <c r="I86" s="208">
        <f t="shared" si="4"/>
        <v>0</v>
      </c>
      <c r="J86" s="210"/>
    </row>
    <row r="87" ht="51" customHeight="1" spans="1:10">
      <c r="A87" s="187" t="s">
        <v>213</v>
      </c>
      <c r="B87" s="188" t="s">
        <v>214</v>
      </c>
      <c r="C87" s="188" t="s">
        <v>215</v>
      </c>
      <c r="D87" s="197" t="s">
        <v>48</v>
      </c>
      <c r="E87" s="190"/>
      <c r="F87" s="191">
        <v>270.7</v>
      </c>
      <c r="G87" s="192">
        <f t="shared" si="3"/>
        <v>0</v>
      </c>
      <c r="H87" s="193">
        <f>ROUND(F87*报价汇总表9!$C$8,2)</f>
        <v>0</v>
      </c>
      <c r="I87" s="208"/>
      <c r="J87" s="210" t="s">
        <v>216</v>
      </c>
    </row>
    <row r="88" ht="39" customHeight="1" spans="1:10">
      <c r="A88" s="187" t="s">
        <v>217</v>
      </c>
      <c r="B88" s="195" t="s">
        <v>203</v>
      </c>
      <c r="C88" s="188"/>
      <c r="D88" s="197" t="s">
        <v>48</v>
      </c>
      <c r="E88" s="190"/>
      <c r="F88" s="191">
        <v>0</v>
      </c>
      <c r="G88" s="192">
        <f t="shared" si="3"/>
        <v>0</v>
      </c>
      <c r="H88" s="193"/>
      <c r="I88" s="208">
        <f t="shared" si="4"/>
        <v>0</v>
      </c>
      <c r="J88" s="210"/>
    </row>
    <row r="89" ht="35.1" customHeight="1" spans="1:10">
      <c r="A89" s="187" t="s">
        <v>218</v>
      </c>
      <c r="B89" s="195" t="s">
        <v>219</v>
      </c>
      <c r="C89" s="188"/>
      <c r="D89" s="197" t="s">
        <v>33</v>
      </c>
      <c r="E89" s="190"/>
      <c r="F89" s="191">
        <v>0</v>
      </c>
      <c r="G89" s="192">
        <f t="shared" si="3"/>
        <v>0</v>
      </c>
      <c r="H89" s="193"/>
      <c r="I89" s="208">
        <f t="shared" si="4"/>
        <v>0</v>
      </c>
      <c r="J89" s="210"/>
    </row>
    <row r="90" ht="51.95" customHeight="1" spans="1:10">
      <c r="A90" s="187" t="s">
        <v>220</v>
      </c>
      <c r="B90" s="195" t="s">
        <v>221</v>
      </c>
      <c r="C90" s="188" t="s">
        <v>222</v>
      </c>
      <c r="D90" s="197" t="s">
        <v>48</v>
      </c>
      <c r="E90" s="190"/>
      <c r="F90" s="191">
        <v>538.44</v>
      </c>
      <c r="G90" s="192">
        <f t="shared" si="3"/>
        <v>0</v>
      </c>
      <c r="H90" s="193">
        <f>ROUND(F90*报价汇总表9!$C$8,2)</f>
        <v>0</v>
      </c>
      <c r="I90" s="208"/>
      <c r="J90" s="210"/>
    </row>
    <row r="91" ht="36.95" customHeight="1" spans="1:10">
      <c r="A91" s="187" t="s">
        <v>223</v>
      </c>
      <c r="B91" s="195" t="s">
        <v>224</v>
      </c>
      <c r="C91" s="188"/>
      <c r="D91" s="197" t="s">
        <v>33</v>
      </c>
      <c r="E91" s="190"/>
      <c r="F91" s="191">
        <v>0</v>
      </c>
      <c r="G91" s="192">
        <f t="shared" si="3"/>
        <v>0</v>
      </c>
      <c r="H91" s="193"/>
      <c r="I91" s="208">
        <f t="shared" si="4"/>
        <v>0</v>
      </c>
      <c r="J91" s="210"/>
    </row>
    <row r="92" ht="51" customHeight="1" spans="1:10">
      <c r="A92" s="187" t="s">
        <v>225</v>
      </c>
      <c r="B92" s="188" t="s">
        <v>226</v>
      </c>
      <c r="C92" s="188" t="s">
        <v>227</v>
      </c>
      <c r="D92" s="189" t="s">
        <v>48</v>
      </c>
      <c r="E92" s="190"/>
      <c r="F92" s="191">
        <v>67.01</v>
      </c>
      <c r="G92" s="192">
        <f t="shared" ref="G92:G139" si="5">ROUND(E92*F92,0)</f>
        <v>0</v>
      </c>
      <c r="H92" s="193">
        <f>ROUND(F92*报价汇总表9!$C$8,2)</f>
        <v>0</v>
      </c>
      <c r="I92" s="208"/>
      <c r="J92" s="210" t="s">
        <v>216</v>
      </c>
    </row>
    <row r="93" ht="50.1" customHeight="1" spans="1:10">
      <c r="A93" s="187" t="s">
        <v>228</v>
      </c>
      <c r="B93" s="188" t="s">
        <v>229</v>
      </c>
      <c r="C93" s="188" t="s">
        <v>230</v>
      </c>
      <c r="D93" s="189" t="s">
        <v>48</v>
      </c>
      <c r="E93" s="190"/>
      <c r="F93" s="191">
        <v>234.49</v>
      </c>
      <c r="G93" s="192">
        <f t="shared" si="5"/>
        <v>0</v>
      </c>
      <c r="H93" s="193">
        <f>ROUND(F93*报价汇总表9!$C$8,2)</f>
        <v>0</v>
      </c>
      <c r="I93" s="208"/>
      <c r="J93" s="210" t="s">
        <v>216</v>
      </c>
    </row>
    <row r="94" ht="51" customHeight="1" spans="1:10">
      <c r="A94" s="187" t="s">
        <v>231</v>
      </c>
      <c r="B94" s="188" t="s">
        <v>232</v>
      </c>
      <c r="C94" s="188" t="s">
        <v>230</v>
      </c>
      <c r="D94" s="189" t="s">
        <v>48</v>
      </c>
      <c r="E94" s="190"/>
      <c r="F94" s="191">
        <v>802.66</v>
      </c>
      <c r="G94" s="192">
        <f t="shared" si="5"/>
        <v>0</v>
      </c>
      <c r="H94" s="193">
        <f>ROUND(F94*报价汇总表9!$C$8,2)</f>
        <v>0</v>
      </c>
      <c r="I94" s="208"/>
      <c r="J94" s="210"/>
    </row>
    <row r="95" ht="39" customHeight="1" spans="1:10">
      <c r="A95" s="187" t="s">
        <v>233</v>
      </c>
      <c r="B95" s="188" t="s">
        <v>234</v>
      </c>
      <c r="C95" s="188"/>
      <c r="D95" s="194" t="s">
        <v>33</v>
      </c>
      <c r="E95" s="190"/>
      <c r="F95" s="191">
        <v>0</v>
      </c>
      <c r="G95" s="192">
        <f t="shared" si="5"/>
        <v>0</v>
      </c>
      <c r="H95" s="193"/>
      <c r="I95" s="208">
        <f t="shared" si="4"/>
        <v>0</v>
      </c>
      <c r="J95" s="210"/>
    </row>
    <row r="96" ht="33.95" customHeight="1" spans="1:10">
      <c r="A96" s="187" t="s">
        <v>235</v>
      </c>
      <c r="B96" s="188" t="s">
        <v>236</v>
      </c>
      <c r="C96" s="188"/>
      <c r="D96" s="197" t="s">
        <v>33</v>
      </c>
      <c r="E96" s="190"/>
      <c r="F96" s="191">
        <v>0</v>
      </c>
      <c r="G96" s="192">
        <f t="shared" si="5"/>
        <v>0</v>
      </c>
      <c r="H96" s="193"/>
      <c r="I96" s="208">
        <f t="shared" si="4"/>
        <v>0</v>
      </c>
      <c r="J96" s="210"/>
    </row>
    <row r="97" ht="35.1" customHeight="1" spans="1:10">
      <c r="A97" s="187" t="s">
        <v>237</v>
      </c>
      <c r="B97" s="188" t="s">
        <v>238</v>
      </c>
      <c r="C97" s="188"/>
      <c r="D97" s="197" t="s">
        <v>33</v>
      </c>
      <c r="E97" s="190"/>
      <c r="F97" s="191">
        <v>0</v>
      </c>
      <c r="G97" s="192">
        <f t="shared" si="5"/>
        <v>0</v>
      </c>
      <c r="H97" s="193"/>
      <c r="I97" s="208">
        <f t="shared" si="4"/>
        <v>0</v>
      </c>
      <c r="J97" s="210"/>
    </row>
    <row r="98" ht="69" customHeight="1" spans="1:10">
      <c r="A98" s="187" t="s">
        <v>239</v>
      </c>
      <c r="B98" s="188" t="s">
        <v>240</v>
      </c>
      <c r="C98" s="188" t="s">
        <v>241</v>
      </c>
      <c r="D98" s="197" t="s">
        <v>242</v>
      </c>
      <c r="E98" s="190"/>
      <c r="F98" s="191">
        <v>13.88</v>
      </c>
      <c r="G98" s="192">
        <f t="shared" si="5"/>
        <v>0</v>
      </c>
      <c r="H98" s="193">
        <f>ROUND(F98*报价汇总表9!$C$8,2)</f>
        <v>0</v>
      </c>
      <c r="I98" s="208"/>
      <c r="J98" s="210"/>
    </row>
    <row r="99" ht="68.1" customHeight="1" spans="1:10">
      <c r="A99" s="187" t="s">
        <v>243</v>
      </c>
      <c r="B99" s="188" t="s">
        <v>244</v>
      </c>
      <c r="C99" s="188" t="s">
        <v>241</v>
      </c>
      <c r="D99" s="197" t="s">
        <v>242</v>
      </c>
      <c r="E99" s="190"/>
      <c r="F99" s="191">
        <v>39.5</v>
      </c>
      <c r="G99" s="192">
        <f t="shared" si="5"/>
        <v>0</v>
      </c>
      <c r="H99" s="193">
        <f>ROUND(F99*报价汇总表9!$C$8,2)</f>
        <v>0</v>
      </c>
      <c r="I99" s="208"/>
      <c r="J99" s="210"/>
    </row>
    <row r="100" ht="59.1" customHeight="1" spans="1:10">
      <c r="A100" s="187" t="s">
        <v>245</v>
      </c>
      <c r="B100" s="188" t="s">
        <v>246</v>
      </c>
      <c r="C100" s="188" t="s">
        <v>241</v>
      </c>
      <c r="D100" s="197" t="s">
        <v>242</v>
      </c>
      <c r="E100" s="190"/>
      <c r="F100" s="191">
        <v>41.08</v>
      </c>
      <c r="G100" s="192">
        <f t="shared" si="5"/>
        <v>0</v>
      </c>
      <c r="H100" s="193">
        <f>ROUND(F100*报价汇总表9!$C$8,2)</f>
        <v>0</v>
      </c>
      <c r="I100" s="208"/>
      <c r="J100" s="210"/>
    </row>
    <row r="101" ht="63.95" customHeight="1" spans="1:10">
      <c r="A101" s="187" t="s">
        <v>247</v>
      </c>
      <c r="B101" s="188" t="s">
        <v>248</v>
      </c>
      <c r="C101" s="188" t="s">
        <v>241</v>
      </c>
      <c r="D101" s="197" t="s">
        <v>242</v>
      </c>
      <c r="E101" s="190"/>
      <c r="F101" s="191">
        <v>57.53</v>
      </c>
      <c r="G101" s="192">
        <f t="shared" si="5"/>
        <v>0</v>
      </c>
      <c r="H101" s="193">
        <f>ROUND(F101*报价汇总表9!$C$8,2)</f>
        <v>0</v>
      </c>
      <c r="I101" s="208"/>
      <c r="J101" s="210"/>
    </row>
    <row r="102" ht="68.1" customHeight="1" spans="1:10">
      <c r="A102" s="187" t="s">
        <v>249</v>
      </c>
      <c r="B102" s="188" t="s">
        <v>250</v>
      </c>
      <c r="C102" s="188" t="s">
        <v>241</v>
      </c>
      <c r="D102" s="189" t="s">
        <v>242</v>
      </c>
      <c r="E102" s="190"/>
      <c r="F102" s="191">
        <v>103.98</v>
      </c>
      <c r="G102" s="192">
        <f t="shared" si="5"/>
        <v>0</v>
      </c>
      <c r="H102" s="193">
        <f>ROUND(F102*报价汇总表9!$C$8,2)</f>
        <v>0</v>
      </c>
      <c r="I102" s="208"/>
      <c r="J102" s="210"/>
    </row>
    <row r="103" ht="63.95" customHeight="1" spans="1:10">
      <c r="A103" s="187" t="s">
        <v>251</v>
      </c>
      <c r="B103" s="188" t="s">
        <v>252</v>
      </c>
      <c r="C103" s="188" t="s">
        <v>241</v>
      </c>
      <c r="D103" s="189" t="s">
        <v>242</v>
      </c>
      <c r="E103" s="190"/>
      <c r="F103" s="191">
        <v>150.21</v>
      </c>
      <c r="G103" s="192">
        <f t="shared" si="5"/>
        <v>0</v>
      </c>
      <c r="H103" s="193">
        <f>ROUND(F103*报价汇总表9!$C$8,2)</f>
        <v>0</v>
      </c>
      <c r="I103" s="208"/>
      <c r="J103" s="210"/>
    </row>
    <row r="104" ht="33.95" customHeight="1" spans="1:10">
      <c r="A104" s="187" t="s">
        <v>253</v>
      </c>
      <c r="B104" s="188" t="s">
        <v>254</v>
      </c>
      <c r="C104" s="188"/>
      <c r="D104" s="197"/>
      <c r="E104" s="190"/>
      <c r="F104" s="191">
        <v>0</v>
      </c>
      <c r="G104" s="192">
        <f t="shared" si="5"/>
        <v>0</v>
      </c>
      <c r="H104" s="193"/>
      <c r="I104" s="208">
        <f t="shared" ref="I104:I138" si="6">ROUND(E104*H104,0)</f>
        <v>0</v>
      </c>
      <c r="J104" s="210"/>
    </row>
    <row r="105" ht="75" customHeight="1" spans="1:10">
      <c r="A105" s="187" t="s">
        <v>255</v>
      </c>
      <c r="B105" s="188" t="s">
        <v>256</v>
      </c>
      <c r="C105" s="188" t="s">
        <v>241</v>
      </c>
      <c r="D105" s="197" t="s">
        <v>242</v>
      </c>
      <c r="E105" s="190"/>
      <c r="F105" s="191">
        <v>1170</v>
      </c>
      <c r="G105" s="192">
        <f t="shared" si="5"/>
        <v>0</v>
      </c>
      <c r="H105" s="193">
        <f>ROUND(F105*报价汇总表9!$C$8,2)</f>
        <v>0</v>
      </c>
      <c r="I105" s="208"/>
      <c r="J105" s="210"/>
    </row>
    <row r="106" ht="104.1" customHeight="1" spans="1:10">
      <c r="A106" s="187" t="s">
        <v>257</v>
      </c>
      <c r="B106" s="188" t="s">
        <v>258</v>
      </c>
      <c r="C106" s="188" t="s">
        <v>259</v>
      </c>
      <c r="D106" s="197" t="s">
        <v>242</v>
      </c>
      <c r="E106" s="190"/>
      <c r="F106" s="191">
        <v>864.1</v>
      </c>
      <c r="G106" s="192">
        <f t="shared" si="5"/>
        <v>0</v>
      </c>
      <c r="H106" s="193">
        <f>ROUND(F106*报价汇总表9!$C$8,2)</f>
        <v>0</v>
      </c>
      <c r="I106" s="208"/>
      <c r="J106" s="210"/>
    </row>
    <row r="107" ht="30" customHeight="1" spans="1:10">
      <c r="A107" s="187" t="s">
        <v>260</v>
      </c>
      <c r="B107" s="188" t="s">
        <v>261</v>
      </c>
      <c r="C107" s="188"/>
      <c r="D107" s="197" t="s">
        <v>33</v>
      </c>
      <c r="E107" s="190"/>
      <c r="F107" s="191">
        <v>0</v>
      </c>
      <c r="G107" s="192">
        <f t="shared" si="5"/>
        <v>0</v>
      </c>
      <c r="H107" s="193"/>
      <c r="I107" s="208">
        <f t="shared" si="6"/>
        <v>0</v>
      </c>
      <c r="J107" s="210"/>
    </row>
    <row r="108" ht="56.1" customHeight="1" spans="1:10">
      <c r="A108" s="187" t="s">
        <v>262</v>
      </c>
      <c r="B108" s="188" t="s">
        <v>263</v>
      </c>
      <c r="C108" s="188" t="s">
        <v>264</v>
      </c>
      <c r="D108" s="197" t="s">
        <v>36</v>
      </c>
      <c r="E108" s="190"/>
      <c r="F108" s="191">
        <v>18.59</v>
      </c>
      <c r="G108" s="192">
        <f t="shared" si="5"/>
        <v>0</v>
      </c>
      <c r="H108" s="193">
        <f>ROUND(F108*报价汇总表9!$C$8,2)</f>
        <v>0</v>
      </c>
      <c r="I108" s="208"/>
      <c r="J108" s="210"/>
    </row>
    <row r="109" ht="48" customHeight="1" spans="1:10">
      <c r="A109" s="187" t="s">
        <v>265</v>
      </c>
      <c r="B109" s="188" t="s">
        <v>266</v>
      </c>
      <c r="C109" s="188" t="s">
        <v>267</v>
      </c>
      <c r="D109" s="189" t="s">
        <v>36</v>
      </c>
      <c r="E109" s="190"/>
      <c r="F109" s="191">
        <v>9.61</v>
      </c>
      <c r="G109" s="192">
        <f t="shared" si="5"/>
        <v>0</v>
      </c>
      <c r="H109" s="193">
        <f>ROUND(F109*报价汇总表9!$C$8,2)</f>
        <v>0</v>
      </c>
      <c r="I109" s="208"/>
      <c r="J109" s="210"/>
    </row>
    <row r="110" ht="33.95" customHeight="1" spans="1:10">
      <c r="A110" s="187" t="s">
        <v>268</v>
      </c>
      <c r="B110" s="188" t="s">
        <v>269</v>
      </c>
      <c r="C110" s="188"/>
      <c r="D110" s="189" t="s">
        <v>33</v>
      </c>
      <c r="E110" s="190"/>
      <c r="F110" s="191">
        <v>0</v>
      </c>
      <c r="G110" s="192">
        <f t="shared" si="5"/>
        <v>0</v>
      </c>
      <c r="H110" s="193"/>
      <c r="I110" s="208">
        <f t="shared" si="6"/>
        <v>0</v>
      </c>
      <c r="J110" s="210"/>
    </row>
    <row r="111" ht="36.95" customHeight="1" spans="1:10">
      <c r="A111" s="187" t="s">
        <v>270</v>
      </c>
      <c r="B111" s="181" t="s">
        <v>271</v>
      </c>
      <c r="C111" s="188"/>
      <c r="D111" s="189"/>
      <c r="E111" s="190"/>
      <c r="F111" s="191">
        <v>0</v>
      </c>
      <c r="G111" s="192">
        <f t="shared" si="5"/>
        <v>0</v>
      </c>
      <c r="H111" s="193"/>
      <c r="I111" s="208">
        <f t="shared" si="6"/>
        <v>0</v>
      </c>
      <c r="J111" s="210"/>
    </row>
    <row r="112" ht="48" customHeight="1" spans="1:10">
      <c r="A112" s="187" t="s">
        <v>272</v>
      </c>
      <c r="B112" s="188" t="s">
        <v>273</v>
      </c>
      <c r="C112" s="188" t="s">
        <v>274</v>
      </c>
      <c r="D112" s="197" t="s">
        <v>242</v>
      </c>
      <c r="E112" s="190"/>
      <c r="F112" s="191">
        <v>9.99</v>
      </c>
      <c r="G112" s="192">
        <f t="shared" si="5"/>
        <v>0</v>
      </c>
      <c r="H112" s="193">
        <f>ROUND(F112*报价汇总表9!$C$8,2)</f>
        <v>0</v>
      </c>
      <c r="I112" s="208"/>
      <c r="J112" s="210" t="s">
        <v>206</v>
      </c>
    </row>
    <row r="113" ht="45" customHeight="1" spans="1:10">
      <c r="A113" s="187" t="s">
        <v>272</v>
      </c>
      <c r="B113" s="188" t="s">
        <v>203</v>
      </c>
      <c r="C113" s="188"/>
      <c r="D113" s="197" t="s">
        <v>242</v>
      </c>
      <c r="E113" s="190"/>
      <c r="F113" s="191">
        <v>0</v>
      </c>
      <c r="G113" s="192">
        <f t="shared" si="5"/>
        <v>0</v>
      </c>
      <c r="H113" s="193"/>
      <c r="I113" s="208">
        <f t="shared" si="6"/>
        <v>0</v>
      </c>
      <c r="J113" s="210"/>
    </row>
    <row r="114" ht="54" customHeight="1" spans="1:10">
      <c r="A114" s="187" t="s">
        <v>275</v>
      </c>
      <c r="B114" s="188" t="s">
        <v>276</v>
      </c>
      <c r="C114" s="188" t="s">
        <v>277</v>
      </c>
      <c r="D114" s="197" t="s">
        <v>48</v>
      </c>
      <c r="E114" s="190"/>
      <c r="F114" s="191">
        <v>109.1</v>
      </c>
      <c r="G114" s="192">
        <f t="shared" si="5"/>
        <v>0</v>
      </c>
      <c r="H114" s="193">
        <f>ROUND(F114*报价汇总表9!$C$8,2)</f>
        <v>0</v>
      </c>
      <c r="I114" s="208"/>
      <c r="J114" s="210"/>
    </row>
    <row r="115" ht="54" customHeight="1" spans="1:10">
      <c r="A115" s="187" t="s">
        <v>278</v>
      </c>
      <c r="B115" s="188" t="s">
        <v>279</v>
      </c>
      <c r="C115" s="188" t="s">
        <v>280</v>
      </c>
      <c r="D115" s="197" t="s">
        <v>36</v>
      </c>
      <c r="E115" s="190"/>
      <c r="F115" s="191">
        <v>9.61</v>
      </c>
      <c r="G115" s="192">
        <f t="shared" si="5"/>
        <v>0</v>
      </c>
      <c r="H115" s="193">
        <f>ROUND(F115*报价汇总表9!$C$8,2)</f>
        <v>0</v>
      </c>
      <c r="I115" s="208"/>
      <c r="J115" s="210"/>
    </row>
    <row r="116" ht="33" customHeight="1" spans="1:10">
      <c r="A116" s="187" t="s">
        <v>281</v>
      </c>
      <c r="B116" s="188" t="s">
        <v>282</v>
      </c>
      <c r="C116" s="188"/>
      <c r="D116" s="197" t="s">
        <v>33</v>
      </c>
      <c r="E116" s="190"/>
      <c r="F116" s="191">
        <v>0</v>
      </c>
      <c r="G116" s="192">
        <f t="shared" si="5"/>
        <v>0</v>
      </c>
      <c r="H116" s="193"/>
      <c r="I116" s="208">
        <f t="shared" si="6"/>
        <v>0</v>
      </c>
      <c r="J116" s="210"/>
    </row>
    <row r="117" ht="38.1" customHeight="1" spans="1:10">
      <c r="A117" s="187" t="s">
        <v>283</v>
      </c>
      <c r="B117" s="188" t="s">
        <v>284</v>
      </c>
      <c r="C117" s="188" t="s">
        <v>285</v>
      </c>
      <c r="D117" s="197" t="s">
        <v>242</v>
      </c>
      <c r="E117" s="190"/>
      <c r="F117" s="191">
        <v>4.62</v>
      </c>
      <c r="G117" s="192">
        <f t="shared" si="5"/>
        <v>0</v>
      </c>
      <c r="H117" s="193">
        <f>ROUND(F117*报价汇总表9!$C$8,2)</f>
        <v>0</v>
      </c>
      <c r="I117" s="208"/>
      <c r="J117" s="210" t="s">
        <v>286</v>
      </c>
    </row>
    <row r="118" ht="36" customHeight="1" spans="1:10">
      <c r="A118" s="187" t="s">
        <v>287</v>
      </c>
      <c r="B118" s="195" t="s">
        <v>288</v>
      </c>
      <c r="C118" s="188"/>
      <c r="D118" s="197"/>
      <c r="E118" s="190"/>
      <c r="F118" s="191">
        <v>0</v>
      </c>
      <c r="G118" s="192">
        <f t="shared" si="5"/>
        <v>0</v>
      </c>
      <c r="H118" s="193"/>
      <c r="I118" s="208">
        <f t="shared" si="6"/>
        <v>0</v>
      </c>
      <c r="J118" s="210"/>
    </row>
    <row r="119" ht="48.95" customHeight="1" spans="1:10">
      <c r="A119" s="187" t="s">
        <v>289</v>
      </c>
      <c r="B119" s="195" t="s">
        <v>290</v>
      </c>
      <c r="C119" s="188" t="s">
        <v>291</v>
      </c>
      <c r="D119" s="197" t="s">
        <v>242</v>
      </c>
      <c r="E119" s="190"/>
      <c r="F119" s="191">
        <v>0.55</v>
      </c>
      <c r="G119" s="192">
        <f t="shared" si="5"/>
        <v>0</v>
      </c>
      <c r="H119" s="193">
        <f>ROUND(F119*报价汇总表9!$C$8,2)</f>
        <v>0</v>
      </c>
      <c r="I119" s="208"/>
      <c r="J119" s="210" t="s">
        <v>216</v>
      </c>
    </row>
    <row r="120" ht="42.95" customHeight="1" spans="1:10">
      <c r="A120" s="187" t="s">
        <v>292</v>
      </c>
      <c r="B120" s="195" t="s">
        <v>203</v>
      </c>
      <c r="C120" s="188"/>
      <c r="D120" s="197" t="s">
        <v>242</v>
      </c>
      <c r="E120" s="190"/>
      <c r="F120" s="191">
        <v>0</v>
      </c>
      <c r="G120" s="192">
        <f t="shared" si="5"/>
        <v>0</v>
      </c>
      <c r="H120" s="193"/>
      <c r="I120" s="208">
        <f t="shared" si="6"/>
        <v>0</v>
      </c>
      <c r="J120" s="210"/>
    </row>
    <row r="121" ht="96" customHeight="1" spans="1:10">
      <c r="A121" s="187" t="s">
        <v>293</v>
      </c>
      <c r="B121" s="198" t="s">
        <v>294</v>
      </c>
      <c r="C121" s="188" t="s">
        <v>259</v>
      </c>
      <c r="D121" s="197" t="s">
        <v>242</v>
      </c>
      <c r="E121" s="190"/>
      <c r="F121" s="191">
        <v>690.64</v>
      </c>
      <c r="G121" s="192">
        <f t="shared" si="5"/>
        <v>0</v>
      </c>
      <c r="H121" s="193">
        <f>ROUND(F121*报价汇总表9!$C$8,2)</f>
        <v>0</v>
      </c>
      <c r="I121" s="208"/>
      <c r="J121" s="210"/>
    </row>
    <row r="122" ht="26.1" customHeight="1" spans="1:10">
      <c r="A122" s="214" t="s">
        <v>295</v>
      </c>
      <c r="B122" s="178" t="s">
        <v>296</v>
      </c>
      <c r="C122" s="212"/>
      <c r="D122" s="215" t="s">
        <v>33</v>
      </c>
      <c r="E122" s="190"/>
      <c r="F122" s="191"/>
      <c r="G122" s="192">
        <f t="shared" si="5"/>
        <v>0</v>
      </c>
      <c r="H122" s="193"/>
      <c r="I122" s="208">
        <f t="shared" si="6"/>
        <v>0</v>
      </c>
      <c r="J122" s="223">
        <v>0</v>
      </c>
    </row>
    <row r="123" ht="26.1" customHeight="1" spans="1:10">
      <c r="A123" s="216" t="s">
        <v>297</v>
      </c>
      <c r="B123" s="217" t="s">
        <v>298</v>
      </c>
      <c r="C123" s="217"/>
      <c r="D123" s="218" t="s">
        <v>33</v>
      </c>
      <c r="E123" s="219"/>
      <c r="F123" s="220">
        <v>0</v>
      </c>
      <c r="G123" s="192">
        <f t="shared" si="5"/>
        <v>0</v>
      </c>
      <c r="H123" s="193"/>
      <c r="I123" s="208">
        <f t="shared" si="6"/>
        <v>0</v>
      </c>
      <c r="J123" s="224">
        <v>0</v>
      </c>
    </row>
    <row r="124" ht="26.1" customHeight="1" spans="1:10">
      <c r="A124" s="216" t="s">
        <v>299</v>
      </c>
      <c r="B124" s="217" t="s">
        <v>300</v>
      </c>
      <c r="C124" s="217" t="s">
        <v>301</v>
      </c>
      <c r="D124" s="218" t="s">
        <v>36</v>
      </c>
      <c r="E124" s="219">
        <v>6000</v>
      </c>
      <c r="F124" s="220">
        <v>5.84</v>
      </c>
      <c r="G124" s="192">
        <f t="shared" si="5"/>
        <v>35040</v>
      </c>
      <c r="H124" s="201"/>
      <c r="I124" s="208">
        <f t="shared" si="6"/>
        <v>0</v>
      </c>
      <c r="J124" s="224"/>
    </row>
    <row r="125" ht="26.1" customHeight="1" spans="1:10">
      <c r="A125" s="216" t="s">
        <v>302</v>
      </c>
      <c r="B125" s="217" t="s">
        <v>303</v>
      </c>
      <c r="C125" s="217" t="s">
        <v>301</v>
      </c>
      <c r="D125" s="218" t="s">
        <v>36</v>
      </c>
      <c r="E125" s="219">
        <v>300</v>
      </c>
      <c r="F125" s="220">
        <v>10.28</v>
      </c>
      <c r="G125" s="192">
        <f t="shared" si="5"/>
        <v>3084</v>
      </c>
      <c r="H125" s="201"/>
      <c r="I125" s="208">
        <f t="shared" si="6"/>
        <v>0</v>
      </c>
      <c r="J125" s="224"/>
    </row>
    <row r="126" ht="33.95" customHeight="1" spans="1:10">
      <c r="A126" s="216" t="s">
        <v>304</v>
      </c>
      <c r="B126" s="217" t="s">
        <v>305</v>
      </c>
      <c r="C126" s="217" t="s">
        <v>301</v>
      </c>
      <c r="D126" s="218" t="s">
        <v>36</v>
      </c>
      <c r="E126" s="219"/>
      <c r="F126" s="221">
        <v>6</v>
      </c>
      <c r="G126" s="192">
        <f t="shared" si="5"/>
        <v>0</v>
      </c>
      <c r="H126" s="193">
        <f>ROUND(F126*报价汇总表9!$C$8,2)</f>
        <v>0</v>
      </c>
      <c r="I126" s="208"/>
      <c r="J126" s="224"/>
    </row>
    <row r="127" ht="30" customHeight="1" spans="1:10">
      <c r="A127" s="216" t="s">
        <v>306</v>
      </c>
      <c r="B127" s="217" t="s">
        <v>307</v>
      </c>
      <c r="C127" s="217" t="s">
        <v>301</v>
      </c>
      <c r="D127" s="218" t="s">
        <v>36</v>
      </c>
      <c r="E127" s="219">
        <v>300</v>
      </c>
      <c r="F127" s="222">
        <v>24.8</v>
      </c>
      <c r="G127" s="192">
        <f t="shared" si="5"/>
        <v>7440</v>
      </c>
      <c r="H127" s="201"/>
      <c r="I127" s="208">
        <f t="shared" si="6"/>
        <v>0</v>
      </c>
      <c r="J127" s="224"/>
    </row>
    <row r="128" ht="36" customHeight="1" spans="1:10">
      <c r="A128" s="216" t="s">
        <v>308</v>
      </c>
      <c r="B128" s="217" t="s">
        <v>309</v>
      </c>
      <c r="C128" s="217"/>
      <c r="D128" s="218" t="s">
        <v>33</v>
      </c>
      <c r="E128" s="219"/>
      <c r="F128" s="220">
        <v>0</v>
      </c>
      <c r="G128" s="192">
        <f t="shared" si="5"/>
        <v>0</v>
      </c>
      <c r="H128" s="193"/>
      <c r="I128" s="208">
        <f t="shared" si="6"/>
        <v>0</v>
      </c>
      <c r="J128" s="224">
        <v>0</v>
      </c>
    </row>
    <row r="129" ht="69" customHeight="1" spans="1:10">
      <c r="A129" s="216" t="s">
        <v>310</v>
      </c>
      <c r="B129" s="217" t="s">
        <v>311</v>
      </c>
      <c r="C129" s="217" t="s">
        <v>312</v>
      </c>
      <c r="D129" s="218" t="s">
        <v>36</v>
      </c>
      <c r="E129" s="219">
        <v>6000</v>
      </c>
      <c r="F129" s="220">
        <v>9.13</v>
      </c>
      <c r="G129" s="192">
        <f t="shared" si="5"/>
        <v>54780</v>
      </c>
      <c r="H129" s="201"/>
      <c r="I129" s="208">
        <f t="shared" si="6"/>
        <v>0</v>
      </c>
      <c r="J129" s="232" t="s">
        <v>313</v>
      </c>
    </row>
    <row r="130" ht="33.95" customHeight="1" spans="1:10">
      <c r="A130" s="216" t="s">
        <v>314</v>
      </c>
      <c r="B130" s="217" t="s">
        <v>315</v>
      </c>
      <c r="C130" s="217"/>
      <c r="D130" s="218" t="s">
        <v>33</v>
      </c>
      <c r="E130" s="219"/>
      <c r="F130" s="220">
        <v>0</v>
      </c>
      <c r="G130" s="192">
        <f t="shared" si="5"/>
        <v>0</v>
      </c>
      <c r="H130" s="193"/>
      <c r="I130" s="208">
        <f t="shared" si="6"/>
        <v>0</v>
      </c>
      <c r="J130" s="232"/>
    </row>
    <row r="131" ht="54" customHeight="1" spans="1:10">
      <c r="A131" s="216" t="s">
        <v>316</v>
      </c>
      <c r="B131" s="217" t="s">
        <v>317</v>
      </c>
      <c r="C131" s="217" t="s">
        <v>312</v>
      </c>
      <c r="D131" s="218" t="s">
        <v>36</v>
      </c>
      <c r="E131" s="219">
        <v>300</v>
      </c>
      <c r="F131" s="220">
        <v>6.32</v>
      </c>
      <c r="G131" s="192">
        <f t="shared" si="5"/>
        <v>1896</v>
      </c>
      <c r="H131" s="201"/>
      <c r="I131" s="208">
        <f t="shared" si="6"/>
        <v>0</v>
      </c>
      <c r="J131" s="232" t="s">
        <v>318</v>
      </c>
    </row>
    <row r="132" ht="50.1" customHeight="1" spans="1:10">
      <c r="A132" s="216" t="s">
        <v>319</v>
      </c>
      <c r="B132" s="217" t="s">
        <v>320</v>
      </c>
      <c r="C132" s="217" t="s">
        <v>312</v>
      </c>
      <c r="D132" s="218" t="s">
        <v>36</v>
      </c>
      <c r="E132" s="219">
        <v>300</v>
      </c>
      <c r="F132" s="220">
        <v>9.13</v>
      </c>
      <c r="G132" s="192">
        <f t="shared" si="5"/>
        <v>2739</v>
      </c>
      <c r="H132" s="201"/>
      <c r="I132" s="208">
        <f t="shared" si="6"/>
        <v>0</v>
      </c>
      <c r="J132" s="232" t="s">
        <v>321</v>
      </c>
    </row>
    <row r="133" ht="30.95" customHeight="1" spans="1:10">
      <c r="A133" s="216" t="s">
        <v>322</v>
      </c>
      <c r="B133" s="217" t="s">
        <v>323</v>
      </c>
      <c r="C133" s="217"/>
      <c r="D133" s="218" t="s">
        <v>33</v>
      </c>
      <c r="E133" s="219"/>
      <c r="F133" s="220">
        <v>0</v>
      </c>
      <c r="G133" s="192">
        <f t="shared" si="5"/>
        <v>0</v>
      </c>
      <c r="H133" s="193"/>
      <c r="I133" s="208">
        <f t="shared" si="6"/>
        <v>0</v>
      </c>
      <c r="J133" s="232"/>
    </row>
    <row r="134" ht="30" customHeight="1" spans="1:10">
      <c r="A134" s="216" t="s">
        <v>324</v>
      </c>
      <c r="B134" s="217" t="s">
        <v>325</v>
      </c>
      <c r="C134" s="217"/>
      <c r="D134" s="218" t="s">
        <v>33</v>
      </c>
      <c r="E134" s="219"/>
      <c r="F134" s="220">
        <v>0</v>
      </c>
      <c r="G134" s="192">
        <f t="shared" si="5"/>
        <v>0</v>
      </c>
      <c r="H134" s="193"/>
      <c r="I134" s="208">
        <f t="shared" si="6"/>
        <v>0</v>
      </c>
      <c r="J134" s="232"/>
    </row>
    <row r="135" ht="75.95" customHeight="1" spans="1:10">
      <c r="A135" s="216" t="s">
        <v>326</v>
      </c>
      <c r="B135" s="217" t="s">
        <v>327</v>
      </c>
      <c r="C135" s="217" t="s">
        <v>312</v>
      </c>
      <c r="D135" s="218" t="s">
        <v>36</v>
      </c>
      <c r="E135" s="219">
        <v>300</v>
      </c>
      <c r="F135" s="220">
        <v>20.95</v>
      </c>
      <c r="G135" s="192">
        <f t="shared" si="5"/>
        <v>6285</v>
      </c>
      <c r="H135" s="201"/>
      <c r="I135" s="208">
        <f t="shared" si="6"/>
        <v>0</v>
      </c>
      <c r="J135" s="232" t="s">
        <v>328</v>
      </c>
    </row>
    <row r="136" ht="63" customHeight="1" spans="1:10">
      <c r="A136" s="216" t="s">
        <v>329</v>
      </c>
      <c r="B136" s="217" t="s">
        <v>330</v>
      </c>
      <c r="C136" s="217" t="s">
        <v>312</v>
      </c>
      <c r="D136" s="218" t="s">
        <v>36</v>
      </c>
      <c r="E136" s="219">
        <v>300</v>
      </c>
      <c r="F136" s="220">
        <v>9.13</v>
      </c>
      <c r="G136" s="192">
        <f t="shared" si="5"/>
        <v>2739</v>
      </c>
      <c r="H136" s="201"/>
      <c r="I136" s="208">
        <f t="shared" si="6"/>
        <v>0</v>
      </c>
      <c r="J136" s="232" t="s">
        <v>331</v>
      </c>
    </row>
    <row r="137" ht="78.95" customHeight="1" spans="1:10">
      <c r="A137" s="216" t="s">
        <v>332</v>
      </c>
      <c r="B137" s="217" t="s">
        <v>333</v>
      </c>
      <c r="C137" s="217" t="s">
        <v>312</v>
      </c>
      <c r="D137" s="218" t="s">
        <v>36</v>
      </c>
      <c r="E137" s="219">
        <v>300</v>
      </c>
      <c r="F137" s="220">
        <v>20.95</v>
      </c>
      <c r="G137" s="192">
        <f t="shared" si="5"/>
        <v>6285</v>
      </c>
      <c r="H137" s="201"/>
      <c r="I137" s="208">
        <f t="shared" si="6"/>
        <v>0</v>
      </c>
      <c r="J137" s="232" t="s">
        <v>328</v>
      </c>
    </row>
    <row r="138" ht="78" customHeight="1" spans="1:10">
      <c r="A138" s="216" t="s">
        <v>334</v>
      </c>
      <c r="B138" s="217" t="s">
        <v>335</v>
      </c>
      <c r="C138" s="217" t="s">
        <v>312</v>
      </c>
      <c r="D138" s="218" t="s">
        <v>36</v>
      </c>
      <c r="E138" s="219">
        <v>300</v>
      </c>
      <c r="F138" s="220">
        <v>20.95</v>
      </c>
      <c r="G138" s="192">
        <f t="shared" si="5"/>
        <v>6285</v>
      </c>
      <c r="H138" s="201"/>
      <c r="I138" s="208">
        <f t="shared" si="6"/>
        <v>0</v>
      </c>
      <c r="J138" s="232" t="s">
        <v>328</v>
      </c>
    </row>
    <row r="139" ht="65.1" customHeight="1" spans="1:10">
      <c r="A139" s="216" t="s">
        <v>336</v>
      </c>
      <c r="B139" s="217" t="s">
        <v>337</v>
      </c>
      <c r="C139" s="217"/>
      <c r="D139" s="218" t="s">
        <v>36</v>
      </c>
      <c r="E139" s="219"/>
      <c r="F139" s="220">
        <v>17.13</v>
      </c>
      <c r="G139" s="192">
        <f t="shared" si="5"/>
        <v>0</v>
      </c>
      <c r="H139" s="193">
        <f>ROUND(F139*报价汇总表9!$C$8,2)</f>
        <v>0</v>
      </c>
      <c r="I139" s="208"/>
      <c r="J139" s="232" t="s">
        <v>338</v>
      </c>
    </row>
    <row r="140" s="146" customFormat="1" ht="27.95" customHeight="1" spans="1:10">
      <c r="A140" s="225" t="s">
        <v>339</v>
      </c>
      <c r="B140" s="226"/>
      <c r="C140" s="226"/>
      <c r="D140" s="227"/>
      <c r="E140" s="228"/>
      <c r="F140" s="229"/>
      <c r="G140" s="230">
        <f>SUM(G4:G139)</f>
        <v>494973</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1 H73 H82 H91 H104 H107 H113 H116 H118 H120 H26:H27 H33:H34 H39:H40 H55:H63 H68:H69 H75:H76 H79:H80 H85:H86 H88:H89 H95:H97 H110:H111 H122:H125 H127:H138">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workbookViewId="0">
      <pane xSplit="1" ySplit="3" topLeftCell="B7" activePane="bottomRight" state="frozen"/>
      <selection/>
      <selection pane="topRight"/>
      <selection pane="bottomLeft"/>
      <selection pane="bottomRight" activeCell="H6" sqref="H6"/>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1" width="9" style="101" customWidth="1"/>
    <col min="12" max="16384" width="9" style="101"/>
  </cols>
  <sheetData>
    <row r="1" ht="69.75" customHeight="1" spans="1:11">
      <c r="A1" s="103" t="s">
        <v>340</v>
      </c>
      <c r="B1" s="103"/>
      <c r="C1" s="103"/>
      <c r="D1" s="103"/>
      <c r="E1" s="103"/>
      <c r="F1" s="104"/>
      <c r="G1" s="103"/>
      <c r="H1" s="104"/>
      <c r="I1" s="103"/>
      <c r="J1" s="103"/>
      <c r="K1" s="136"/>
    </row>
    <row r="2" ht="39.75" customHeight="1" spans="1:11">
      <c r="A2" s="105" t="s">
        <v>384</v>
      </c>
      <c r="B2" s="106"/>
      <c r="C2" s="106"/>
      <c r="D2" s="106"/>
      <c r="E2" s="106"/>
      <c r="F2" s="107"/>
      <c r="G2" s="106"/>
      <c r="H2" s="107"/>
      <c r="I2" s="106"/>
      <c r="J2" s="106"/>
      <c r="K2" s="136"/>
    </row>
    <row r="3" ht="50.25" customHeight="1" spans="1:11">
      <c r="A3" s="108" t="s">
        <v>7</v>
      </c>
      <c r="B3" s="109" t="s">
        <v>18</v>
      </c>
      <c r="C3" s="110" t="s">
        <v>19</v>
      </c>
      <c r="D3" s="111" t="s">
        <v>20</v>
      </c>
      <c r="E3" s="112" t="s">
        <v>342</v>
      </c>
      <c r="F3" s="113" t="s">
        <v>343</v>
      </c>
      <c r="G3" s="114" t="s">
        <v>23</v>
      </c>
      <c r="H3" s="113" t="s">
        <v>344</v>
      </c>
      <c r="I3" s="114" t="s">
        <v>345</v>
      </c>
      <c r="J3" s="137" t="s">
        <v>11</v>
      </c>
      <c r="K3" s="136"/>
    </row>
    <row r="4" ht="140.25" customHeight="1" spans="1:11">
      <c r="A4" s="115">
        <v>1</v>
      </c>
      <c r="B4" s="116" t="s">
        <v>346</v>
      </c>
      <c r="C4" s="116" t="s">
        <v>380</v>
      </c>
      <c r="D4" s="117" t="s">
        <v>36</v>
      </c>
      <c r="E4" s="118">
        <v>60000</v>
      </c>
      <c r="F4" s="119">
        <v>8.4</v>
      </c>
      <c r="G4" s="120">
        <f t="shared" ref="G4:G12" si="0">E4*F4</f>
        <v>504000</v>
      </c>
      <c r="H4" s="121"/>
      <c r="I4" s="120">
        <f t="shared" ref="I4:I12" si="1">E4*H4</f>
        <v>0</v>
      </c>
      <c r="J4" s="138" t="s">
        <v>348</v>
      </c>
      <c r="K4" s="136"/>
    </row>
    <row r="5" ht="50.25" customHeight="1" spans="1:11">
      <c r="A5" s="115">
        <v>2</v>
      </c>
      <c r="B5" s="116" t="s">
        <v>349</v>
      </c>
      <c r="C5" s="116" t="s">
        <v>350</v>
      </c>
      <c r="D5" s="117" t="s">
        <v>351</v>
      </c>
      <c r="E5" s="118">
        <v>14</v>
      </c>
      <c r="F5" s="119">
        <v>4500</v>
      </c>
      <c r="G5" s="120">
        <f t="shared" si="0"/>
        <v>63000</v>
      </c>
      <c r="H5" s="121"/>
      <c r="I5" s="120">
        <f t="shared" si="1"/>
        <v>0</v>
      </c>
      <c r="J5" s="138" t="s">
        <v>352</v>
      </c>
      <c r="K5" s="136"/>
    </row>
    <row r="6" ht="50.25" customHeight="1" spans="1:11">
      <c r="A6" s="115">
        <v>3</v>
      </c>
      <c r="B6" s="116" t="s">
        <v>353</v>
      </c>
      <c r="C6" s="116" t="s">
        <v>354</v>
      </c>
      <c r="D6" s="117" t="s">
        <v>351</v>
      </c>
      <c r="E6" s="118">
        <v>12</v>
      </c>
      <c r="F6" s="119">
        <v>1800</v>
      </c>
      <c r="G6" s="120">
        <f t="shared" si="0"/>
        <v>21600</v>
      </c>
      <c r="H6" s="121"/>
      <c r="I6" s="120">
        <f t="shared" si="1"/>
        <v>0</v>
      </c>
      <c r="J6" s="138" t="s">
        <v>352</v>
      </c>
      <c r="K6" s="136"/>
    </row>
    <row r="7" ht="50.25" customHeight="1" spans="1:11">
      <c r="A7" s="115">
        <v>4</v>
      </c>
      <c r="B7" s="116" t="s">
        <v>355</v>
      </c>
      <c r="C7" s="116" t="s">
        <v>354</v>
      </c>
      <c r="D7" s="117" t="s">
        <v>351</v>
      </c>
      <c r="E7" s="118">
        <v>12</v>
      </c>
      <c r="F7" s="119">
        <v>1500</v>
      </c>
      <c r="G7" s="120">
        <f t="shared" si="0"/>
        <v>18000</v>
      </c>
      <c r="H7" s="121"/>
      <c r="I7" s="120">
        <f t="shared" si="1"/>
        <v>0</v>
      </c>
      <c r="J7" s="138" t="s">
        <v>352</v>
      </c>
      <c r="K7" s="136"/>
    </row>
    <row r="8" ht="50.25" customHeight="1" spans="1:11">
      <c r="A8" s="115">
        <v>5</v>
      </c>
      <c r="B8" s="116" t="s">
        <v>356</v>
      </c>
      <c r="C8" s="116" t="s">
        <v>357</v>
      </c>
      <c r="D8" s="117" t="s">
        <v>351</v>
      </c>
      <c r="E8" s="118">
        <v>12</v>
      </c>
      <c r="F8" s="119">
        <v>7000</v>
      </c>
      <c r="G8" s="120">
        <f t="shared" si="0"/>
        <v>84000</v>
      </c>
      <c r="H8" s="121"/>
      <c r="I8" s="120">
        <f t="shared" si="1"/>
        <v>0</v>
      </c>
      <c r="J8" s="138" t="s">
        <v>352</v>
      </c>
      <c r="K8" s="136"/>
    </row>
    <row r="9" ht="50.25" customHeight="1" spans="1:11">
      <c r="A9" s="115">
        <v>6</v>
      </c>
      <c r="B9" s="116" t="s">
        <v>358</v>
      </c>
      <c r="C9" s="116" t="s">
        <v>359</v>
      </c>
      <c r="D9" s="117" t="s">
        <v>351</v>
      </c>
      <c r="E9" s="118">
        <v>12</v>
      </c>
      <c r="F9" s="119">
        <v>1800</v>
      </c>
      <c r="G9" s="120">
        <f t="shared" si="0"/>
        <v>21600</v>
      </c>
      <c r="H9" s="121"/>
      <c r="I9" s="120">
        <f t="shared" si="1"/>
        <v>0</v>
      </c>
      <c r="J9" s="138" t="s">
        <v>352</v>
      </c>
      <c r="K9" s="136"/>
    </row>
    <row r="10" ht="50.25" customHeight="1" spans="1:11">
      <c r="A10" s="115">
        <v>7</v>
      </c>
      <c r="B10" s="116" t="s">
        <v>360</v>
      </c>
      <c r="C10" s="116" t="s">
        <v>361</v>
      </c>
      <c r="D10" s="117" t="s">
        <v>351</v>
      </c>
      <c r="E10" s="118">
        <v>14</v>
      </c>
      <c r="F10" s="119">
        <v>700</v>
      </c>
      <c r="G10" s="120">
        <f t="shared" si="0"/>
        <v>9800</v>
      </c>
      <c r="H10" s="121"/>
      <c r="I10" s="120">
        <f t="shared" si="1"/>
        <v>0</v>
      </c>
      <c r="J10" s="138" t="s">
        <v>352</v>
      </c>
      <c r="K10" s="136"/>
    </row>
    <row r="11" ht="50.25" customHeight="1" spans="1:11">
      <c r="A11" s="115">
        <v>8</v>
      </c>
      <c r="B11" s="116" t="s">
        <v>362</v>
      </c>
      <c r="C11" s="116" t="s">
        <v>363</v>
      </c>
      <c r="D11" s="117" t="s">
        <v>351</v>
      </c>
      <c r="E11" s="118">
        <v>12</v>
      </c>
      <c r="F11" s="119">
        <v>2000</v>
      </c>
      <c r="G11" s="120">
        <f t="shared" si="0"/>
        <v>24000</v>
      </c>
      <c r="H11" s="121"/>
      <c r="I11" s="120">
        <f t="shared" si="1"/>
        <v>0</v>
      </c>
      <c r="J11" s="138" t="s">
        <v>352</v>
      </c>
      <c r="K11" s="136"/>
    </row>
    <row r="12" ht="50.25" customHeight="1" spans="1:11">
      <c r="A12" s="115">
        <v>9</v>
      </c>
      <c r="B12" s="116" t="s">
        <v>364</v>
      </c>
      <c r="C12" s="116" t="s">
        <v>365</v>
      </c>
      <c r="D12" s="117" t="s">
        <v>351</v>
      </c>
      <c r="E12" s="118">
        <v>12</v>
      </c>
      <c r="F12" s="122">
        <v>1800</v>
      </c>
      <c r="G12" s="120">
        <f t="shared" si="0"/>
        <v>21600</v>
      </c>
      <c r="H12" s="121"/>
      <c r="I12" s="120">
        <f t="shared" si="1"/>
        <v>0</v>
      </c>
      <c r="J12" s="138" t="s">
        <v>352</v>
      </c>
      <c r="K12" s="136"/>
    </row>
    <row r="13" ht="30" customHeight="1" spans="1:11">
      <c r="A13" s="123" t="s">
        <v>385</v>
      </c>
      <c r="B13" s="124"/>
      <c r="C13" s="125"/>
      <c r="D13" s="126"/>
      <c r="E13" s="127"/>
      <c r="F13" s="128"/>
      <c r="G13" s="129">
        <f>SUM(G4:G12)</f>
        <v>767600</v>
      </c>
      <c r="H13" s="128"/>
      <c r="I13" s="129">
        <f>SUM(I4:I12)</f>
        <v>0</v>
      </c>
      <c r="J13" s="139"/>
      <c r="K13" s="136"/>
    </row>
    <row r="14" spans="1:11">
      <c r="A14" s="130"/>
      <c r="B14" s="131"/>
      <c r="C14" s="132"/>
      <c r="D14" s="133"/>
      <c r="E14" s="134"/>
      <c r="F14" s="135"/>
      <c r="G14" s="134"/>
      <c r="H14" s="135"/>
      <c r="I14" s="134"/>
      <c r="J14" s="140"/>
      <c r="K14" s="136"/>
    </row>
  </sheetData>
  <sheetProtection password="CF4A" sheet="1" selectLockedCells="1" objects="1"/>
  <mergeCells count="3">
    <mergeCell ref="A1:J1"/>
    <mergeCell ref="A2:J2"/>
    <mergeCell ref="A13:C13"/>
  </mergeCells>
  <dataValidations count="1">
    <dataValidation type="decimal" operator="between" allowBlank="1" showErrorMessage="1" sqref="H4: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7" sqref="D7"/>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386</v>
      </c>
      <c r="B2" s="42"/>
      <c r="C2" s="42"/>
      <c r="D2" s="42"/>
      <c r="E2" s="42"/>
    </row>
    <row r="3" ht="39.95" customHeight="1" spans="1:5">
      <c r="A3" s="43" t="s">
        <v>7</v>
      </c>
      <c r="B3" s="44" t="s">
        <v>8</v>
      </c>
      <c r="C3" s="45" t="s">
        <v>9</v>
      </c>
      <c r="D3" s="46" t="s">
        <v>10</v>
      </c>
      <c r="E3" s="47" t="s">
        <v>11</v>
      </c>
    </row>
    <row r="4" ht="39.95" customHeight="1" spans="1:5">
      <c r="A4" s="48">
        <v>1</v>
      </c>
      <c r="B4" s="49" t="s">
        <v>387</v>
      </c>
      <c r="C4" s="50">
        <f>'10-长沙超表处'!G5</f>
        <v>343200</v>
      </c>
      <c r="D4" s="50">
        <f>'10-长沙超表处'!I5</f>
        <v>0</v>
      </c>
      <c r="E4" s="51"/>
    </row>
    <row r="5" ht="39.95" customHeight="1" spans="1:5">
      <c r="A5" s="48"/>
      <c r="B5" s="49"/>
      <c r="C5" s="50"/>
      <c r="D5" s="50"/>
      <c r="E5" s="51"/>
    </row>
    <row r="6" ht="39.95" customHeight="1" spans="1:5">
      <c r="A6" s="48"/>
      <c r="B6" s="49"/>
      <c r="C6" s="50"/>
      <c r="D6" s="52"/>
      <c r="E6" s="51"/>
    </row>
    <row r="7" ht="39.95" customHeight="1" spans="1:5">
      <c r="A7" s="53"/>
      <c r="B7" s="54" t="s">
        <v>14</v>
      </c>
      <c r="C7" s="55">
        <f>SUM(C4:C6)</f>
        <v>343200</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zoomScale="90" zoomScaleNormal="90" workbookViewId="0">
      <pane ySplit="3" topLeftCell="A132" activePane="bottomLeft" state="frozen"/>
      <selection/>
      <selection pane="bottomLeft" activeCell="H69" sqref="H69"/>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243" customWidth="1"/>
    <col min="6" max="6" width="8.63333333333333" style="244" customWidth="1"/>
    <col min="7" max="7" width="8.63333333333333" style="153" customWidth="1"/>
    <col min="8" max="8" width="8.63333333333333" style="282"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8"/>
      <c r="F1" s="158"/>
      <c r="G1" s="158"/>
      <c r="H1" s="283"/>
      <c r="I1" s="285"/>
      <c r="J1" s="158"/>
    </row>
    <row r="2" s="142" customFormat="1" ht="39" customHeight="1" spans="1:10">
      <c r="A2" s="160" t="s">
        <v>17</v>
      </c>
      <c r="B2" s="160"/>
      <c r="C2" s="160"/>
      <c r="D2" s="160"/>
      <c r="E2" s="160"/>
      <c r="F2" s="160"/>
      <c r="G2" s="160"/>
      <c r="H2" s="162"/>
      <c r="I2" s="160"/>
      <c r="J2" s="160"/>
    </row>
    <row r="3" s="143" customFormat="1" ht="99.95" customHeight="1" spans="1:10">
      <c r="A3" s="163"/>
      <c r="B3" s="164" t="s">
        <v>18</v>
      </c>
      <c r="C3" s="165" t="s">
        <v>19</v>
      </c>
      <c r="D3" s="166" t="s">
        <v>20</v>
      </c>
      <c r="E3" s="245" t="s">
        <v>21</v>
      </c>
      <c r="F3" s="166" t="s">
        <v>22</v>
      </c>
      <c r="G3" s="169" t="s">
        <v>23</v>
      </c>
      <c r="H3" s="284" t="s">
        <v>24</v>
      </c>
      <c r="I3" s="202" t="s">
        <v>25</v>
      </c>
      <c r="J3" s="203" t="s">
        <v>26</v>
      </c>
    </row>
    <row r="4" s="144" customFormat="1" ht="29.1" customHeight="1" spans="1:10">
      <c r="A4" s="171" t="s">
        <v>27</v>
      </c>
      <c r="B4" s="172" t="s">
        <v>28</v>
      </c>
      <c r="C4" s="172"/>
      <c r="D4" s="173"/>
      <c r="E4" s="246"/>
      <c r="F4" s="247">
        <v>0</v>
      </c>
      <c r="G4" s="176">
        <v>0</v>
      </c>
      <c r="H4" s="177"/>
      <c r="I4" s="204"/>
      <c r="J4" s="205"/>
    </row>
    <row r="5" s="144" customFormat="1" ht="29.1" customHeight="1" spans="1:10">
      <c r="A5" s="171" t="s">
        <v>29</v>
      </c>
      <c r="B5" s="178" t="s">
        <v>30</v>
      </c>
      <c r="C5" s="172"/>
      <c r="D5" s="173"/>
      <c r="E5" s="246"/>
      <c r="F5" s="247"/>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c r="I7" s="208"/>
      <c r="J7" s="209"/>
    </row>
    <row r="8" s="144" customFormat="1" ht="48.95" customHeight="1" spans="1:10">
      <c r="A8" s="187" t="s">
        <v>37</v>
      </c>
      <c r="B8" s="188" t="s">
        <v>38</v>
      </c>
      <c r="C8" s="188"/>
      <c r="D8" s="189" t="s">
        <v>36</v>
      </c>
      <c r="E8" s="190"/>
      <c r="F8" s="191">
        <v>27.19</v>
      </c>
      <c r="G8" s="192">
        <f t="shared" si="0"/>
        <v>0</v>
      </c>
      <c r="H8" s="193"/>
      <c r="I8" s="208"/>
      <c r="J8" s="209"/>
    </row>
    <row r="9" s="144" customFormat="1" ht="48" customHeight="1" spans="1:10">
      <c r="A9" s="187" t="s">
        <v>39</v>
      </c>
      <c r="B9" s="188" t="s">
        <v>40</v>
      </c>
      <c r="C9" s="188"/>
      <c r="D9" s="189" t="s">
        <v>36</v>
      </c>
      <c r="E9" s="190"/>
      <c r="F9" s="191">
        <v>20.39</v>
      </c>
      <c r="G9" s="192">
        <f t="shared" si="0"/>
        <v>0</v>
      </c>
      <c r="H9" s="193"/>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c r="I12" s="208"/>
      <c r="J12" s="210"/>
    </row>
    <row r="13" ht="42" hidden="1" customHeight="1" spans="1:10">
      <c r="A13" s="187" t="s">
        <v>49</v>
      </c>
      <c r="B13" s="188" t="s">
        <v>50</v>
      </c>
      <c r="C13" s="188" t="s">
        <v>51</v>
      </c>
      <c r="D13" s="189" t="s">
        <v>48</v>
      </c>
      <c r="E13" s="190"/>
      <c r="F13" s="191">
        <v>156.95</v>
      </c>
      <c r="G13" s="192">
        <f t="shared" si="0"/>
        <v>0</v>
      </c>
      <c r="H13" s="193"/>
      <c r="I13" s="208"/>
      <c r="J13" s="210"/>
    </row>
    <row r="14" ht="42" hidden="1" customHeight="1" spans="1:10">
      <c r="A14" s="187" t="s">
        <v>52</v>
      </c>
      <c r="B14" s="188" t="s">
        <v>53</v>
      </c>
      <c r="C14" s="188" t="s">
        <v>47</v>
      </c>
      <c r="D14" s="189" t="s">
        <v>48</v>
      </c>
      <c r="E14" s="190"/>
      <c r="F14" s="191">
        <v>191.55</v>
      </c>
      <c r="G14" s="192">
        <f t="shared" si="0"/>
        <v>0</v>
      </c>
      <c r="H14" s="193"/>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ref="G16:G49" si="1">ROUND(E16*F16,0)</f>
        <v>0</v>
      </c>
      <c r="H16" s="193"/>
      <c r="I16" s="208"/>
      <c r="J16" s="210"/>
    </row>
    <row r="17" ht="66" customHeight="1" spans="1:10">
      <c r="A17" s="187" t="s">
        <v>58</v>
      </c>
      <c r="B17" s="188" t="s">
        <v>59</v>
      </c>
      <c r="C17" s="188" t="s">
        <v>60</v>
      </c>
      <c r="D17" s="189" t="s">
        <v>36</v>
      </c>
      <c r="E17" s="190"/>
      <c r="F17" s="191">
        <v>2.21</v>
      </c>
      <c r="G17" s="192">
        <f t="shared" si="1"/>
        <v>0</v>
      </c>
      <c r="H17" s="193"/>
      <c r="I17" s="208"/>
      <c r="J17" s="210" t="s">
        <v>61</v>
      </c>
    </row>
    <row r="18" ht="53.1" customHeight="1" spans="1:10">
      <c r="A18" s="187" t="s">
        <v>62</v>
      </c>
      <c r="B18" s="188" t="s">
        <v>63</v>
      </c>
      <c r="C18" s="188" t="s">
        <v>47</v>
      </c>
      <c r="D18" s="189" t="s">
        <v>48</v>
      </c>
      <c r="E18" s="190"/>
      <c r="F18" s="191">
        <v>102.07</v>
      </c>
      <c r="G18" s="192">
        <f t="shared" si="1"/>
        <v>0</v>
      </c>
      <c r="H18" s="193"/>
      <c r="I18" s="208"/>
      <c r="J18" s="210"/>
    </row>
    <row r="19" ht="50.1" customHeight="1" spans="1:10">
      <c r="A19" s="187" t="s">
        <v>64</v>
      </c>
      <c r="B19" s="188" t="s">
        <v>65</v>
      </c>
      <c r="C19" s="188" t="s">
        <v>47</v>
      </c>
      <c r="D19" s="189" t="s">
        <v>48</v>
      </c>
      <c r="E19" s="190"/>
      <c r="F19" s="191">
        <v>102.07</v>
      </c>
      <c r="G19" s="192">
        <f t="shared" si="1"/>
        <v>0</v>
      </c>
      <c r="H19" s="193"/>
      <c r="I19" s="208"/>
      <c r="J19" s="210"/>
    </row>
    <row r="20" ht="60.95" customHeight="1" spans="1:10">
      <c r="A20" s="187" t="s">
        <v>66</v>
      </c>
      <c r="B20" s="188" t="s">
        <v>67</v>
      </c>
      <c r="C20" s="188" t="s">
        <v>47</v>
      </c>
      <c r="D20" s="189" t="s">
        <v>48</v>
      </c>
      <c r="E20" s="190"/>
      <c r="F20" s="191">
        <v>87.31</v>
      </c>
      <c r="G20" s="192">
        <f t="shared" si="1"/>
        <v>0</v>
      </c>
      <c r="H20" s="193"/>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c r="I22" s="208"/>
      <c r="J22" s="210"/>
    </row>
    <row r="23" ht="69" customHeight="1" spans="1:10">
      <c r="A23" s="187" t="s">
        <v>73</v>
      </c>
      <c r="B23" s="188" t="s">
        <v>74</v>
      </c>
      <c r="C23" s="188" t="s">
        <v>72</v>
      </c>
      <c r="D23" s="194" t="s">
        <v>48</v>
      </c>
      <c r="E23" s="190"/>
      <c r="F23" s="191">
        <v>121.75</v>
      </c>
      <c r="G23" s="192">
        <f t="shared" si="1"/>
        <v>0</v>
      </c>
      <c r="H23" s="193"/>
      <c r="I23" s="208"/>
      <c r="J23" s="210"/>
    </row>
    <row r="24" ht="51" customHeight="1" spans="1:10">
      <c r="A24" s="187" t="s">
        <v>75</v>
      </c>
      <c r="B24" s="195" t="s">
        <v>76</v>
      </c>
      <c r="C24" s="188" t="s">
        <v>72</v>
      </c>
      <c r="D24" s="196" t="s">
        <v>48</v>
      </c>
      <c r="E24" s="190"/>
      <c r="F24" s="191">
        <v>170.55</v>
      </c>
      <c r="G24" s="192">
        <f t="shared" si="1"/>
        <v>0</v>
      </c>
      <c r="H24" s="193"/>
      <c r="I24" s="208"/>
      <c r="J24" s="210"/>
    </row>
    <row r="25" ht="56.1" customHeight="1" spans="1:10">
      <c r="A25" s="187" t="s">
        <v>77</v>
      </c>
      <c r="B25" s="195" t="s">
        <v>78</v>
      </c>
      <c r="C25" s="188" t="s">
        <v>72</v>
      </c>
      <c r="D25" s="196" t="s">
        <v>48</v>
      </c>
      <c r="E25" s="190"/>
      <c r="F25" s="191">
        <v>58.81</v>
      </c>
      <c r="G25" s="192">
        <f t="shared" si="1"/>
        <v>0</v>
      </c>
      <c r="H25" s="193"/>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41.78</v>
      </c>
      <c r="G28" s="192">
        <f t="shared" si="1"/>
        <v>0</v>
      </c>
      <c r="H28" s="193"/>
      <c r="I28" s="208"/>
      <c r="J28" s="210"/>
    </row>
    <row r="29" ht="56.1" customHeight="1" spans="1:10">
      <c r="A29" s="187" t="s">
        <v>86</v>
      </c>
      <c r="B29" s="188" t="s">
        <v>87</v>
      </c>
      <c r="C29" s="188" t="s">
        <v>85</v>
      </c>
      <c r="D29" s="189" t="s">
        <v>36</v>
      </c>
      <c r="E29" s="190"/>
      <c r="F29" s="191">
        <v>2.05</v>
      </c>
      <c r="G29" s="192">
        <f t="shared" si="1"/>
        <v>0</v>
      </c>
      <c r="H29" s="193"/>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27.8</v>
      </c>
      <c r="G31" s="192">
        <f t="shared" si="1"/>
        <v>0</v>
      </c>
      <c r="H31" s="193"/>
      <c r="I31" s="208"/>
      <c r="J31" s="210"/>
    </row>
    <row r="32" ht="54" customHeight="1" spans="1:10">
      <c r="A32" s="187" t="s">
        <v>92</v>
      </c>
      <c r="B32" s="188" t="s">
        <v>93</v>
      </c>
      <c r="C32" s="188" t="s">
        <v>85</v>
      </c>
      <c r="D32" s="189" t="s">
        <v>36</v>
      </c>
      <c r="E32" s="190"/>
      <c r="F32" s="191">
        <v>2.72</v>
      </c>
      <c r="G32" s="192">
        <f t="shared" si="1"/>
        <v>0</v>
      </c>
      <c r="H32" s="193"/>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62.29</v>
      </c>
      <c r="G35" s="192">
        <f t="shared" si="1"/>
        <v>0</v>
      </c>
      <c r="H35" s="193"/>
      <c r="I35" s="208"/>
      <c r="J35" s="210"/>
    </row>
    <row r="36" ht="48.95" customHeight="1" spans="1:10">
      <c r="A36" s="187" t="s">
        <v>101</v>
      </c>
      <c r="B36" s="188" t="s">
        <v>102</v>
      </c>
      <c r="C36" s="188" t="s">
        <v>100</v>
      </c>
      <c r="D36" s="189" t="s">
        <v>36</v>
      </c>
      <c r="E36" s="190"/>
      <c r="F36" s="191">
        <v>3.05</v>
      </c>
      <c r="G36" s="192">
        <f t="shared" si="1"/>
        <v>0</v>
      </c>
      <c r="H36" s="193"/>
      <c r="I36" s="208"/>
      <c r="J36" s="210"/>
    </row>
    <row r="37" ht="54.95" customHeight="1" spans="1:10">
      <c r="A37" s="187" t="s">
        <v>103</v>
      </c>
      <c r="B37" s="188" t="s">
        <v>104</v>
      </c>
      <c r="C37" s="188" t="s">
        <v>100</v>
      </c>
      <c r="D37" s="189" t="s">
        <v>36</v>
      </c>
      <c r="E37" s="190"/>
      <c r="F37" s="191">
        <v>61.01</v>
      </c>
      <c r="G37" s="192">
        <f t="shared" si="1"/>
        <v>0</v>
      </c>
      <c r="H37" s="193"/>
      <c r="I37" s="208"/>
      <c r="J37" s="210"/>
    </row>
    <row r="38" ht="47.1" customHeight="1" spans="1:10">
      <c r="A38" s="187" t="s">
        <v>105</v>
      </c>
      <c r="B38" s="188" t="s">
        <v>106</v>
      </c>
      <c r="C38" s="188" t="s">
        <v>100</v>
      </c>
      <c r="D38" s="189" t="s">
        <v>36</v>
      </c>
      <c r="E38" s="190"/>
      <c r="F38" s="191">
        <v>2.99</v>
      </c>
      <c r="G38" s="192">
        <f t="shared" si="1"/>
        <v>0</v>
      </c>
      <c r="H38" s="193"/>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23.5</v>
      </c>
      <c r="G41" s="192">
        <f t="shared" si="1"/>
        <v>0</v>
      </c>
      <c r="H41" s="193"/>
      <c r="I41" s="208"/>
      <c r="J41" s="210"/>
    </row>
    <row r="42" ht="69.95" customHeight="1" spans="1:10">
      <c r="A42" s="187" t="s">
        <v>114</v>
      </c>
      <c r="B42" s="188" t="s">
        <v>115</v>
      </c>
      <c r="C42" s="188" t="s">
        <v>113</v>
      </c>
      <c r="D42" s="189" t="s">
        <v>36</v>
      </c>
      <c r="E42" s="190"/>
      <c r="F42" s="191">
        <v>2.82</v>
      </c>
      <c r="G42" s="192">
        <f t="shared" si="1"/>
        <v>0</v>
      </c>
      <c r="H42" s="193"/>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54.98</v>
      </c>
      <c r="G44" s="192">
        <f t="shared" si="1"/>
        <v>0</v>
      </c>
      <c r="H44" s="193"/>
      <c r="I44" s="208"/>
      <c r="J44" s="210"/>
    </row>
    <row r="45" ht="59.1" customHeight="1" spans="1:10">
      <c r="A45" s="187" t="s">
        <v>121</v>
      </c>
      <c r="B45" s="195" t="s">
        <v>122</v>
      </c>
      <c r="C45" s="188" t="s">
        <v>120</v>
      </c>
      <c r="D45" s="197" t="s">
        <v>36</v>
      </c>
      <c r="E45" s="190"/>
      <c r="F45" s="191">
        <v>3.55</v>
      </c>
      <c r="G45" s="192">
        <f t="shared" si="1"/>
        <v>0</v>
      </c>
      <c r="H45" s="193"/>
      <c r="I45" s="208"/>
      <c r="J45" s="210"/>
    </row>
    <row r="46" ht="62.1" customHeight="1" spans="1:10">
      <c r="A46" s="187" t="s">
        <v>123</v>
      </c>
      <c r="B46" s="195" t="s">
        <v>124</v>
      </c>
      <c r="C46" s="188" t="s">
        <v>120</v>
      </c>
      <c r="D46" s="197" t="s">
        <v>36</v>
      </c>
      <c r="E46" s="190"/>
      <c r="F46" s="191">
        <v>62.77</v>
      </c>
      <c r="G46" s="192">
        <f t="shared" si="1"/>
        <v>0</v>
      </c>
      <c r="H46" s="193"/>
      <c r="I46" s="208"/>
      <c r="J46" s="210"/>
    </row>
    <row r="47" ht="60" customHeight="1" spans="1:10">
      <c r="A47" s="179" t="s">
        <v>125</v>
      </c>
      <c r="B47" s="181" t="s">
        <v>126</v>
      </c>
      <c r="C47" s="188" t="s">
        <v>120</v>
      </c>
      <c r="D47" s="189" t="s">
        <v>36</v>
      </c>
      <c r="E47" s="190"/>
      <c r="F47" s="191">
        <v>3.05</v>
      </c>
      <c r="G47" s="192">
        <f t="shared" si="1"/>
        <v>0</v>
      </c>
      <c r="H47" s="193"/>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c r="I49" s="208"/>
      <c r="J49" s="210" t="s">
        <v>132</v>
      </c>
    </row>
    <row r="50" ht="78" customHeight="1" spans="1:10">
      <c r="A50" s="187" t="s">
        <v>133</v>
      </c>
      <c r="B50" s="188" t="s">
        <v>134</v>
      </c>
      <c r="C50" s="188" t="s">
        <v>131</v>
      </c>
      <c r="D50" s="189" t="s">
        <v>36</v>
      </c>
      <c r="E50" s="190"/>
      <c r="F50" s="191">
        <v>0.97</v>
      </c>
      <c r="G50" s="192">
        <f t="shared" ref="G50:G72" si="2">ROUND(E50*F50,0)</f>
        <v>0</v>
      </c>
      <c r="H50" s="193"/>
      <c r="I50" s="208"/>
      <c r="J50" s="210" t="s">
        <v>132</v>
      </c>
    </row>
    <row r="51" ht="78" customHeight="1" spans="1:10">
      <c r="A51" s="187" t="s">
        <v>135</v>
      </c>
      <c r="B51" s="188" t="s">
        <v>136</v>
      </c>
      <c r="C51" s="188" t="s">
        <v>131</v>
      </c>
      <c r="D51" s="189" t="s">
        <v>36</v>
      </c>
      <c r="E51" s="190"/>
      <c r="F51" s="191">
        <v>23.17</v>
      </c>
      <c r="G51" s="192">
        <f t="shared" si="2"/>
        <v>0</v>
      </c>
      <c r="H51" s="193"/>
      <c r="I51" s="208"/>
      <c r="J51" s="210" t="s">
        <v>137</v>
      </c>
    </row>
    <row r="52" ht="44.1" customHeight="1" spans="1:10">
      <c r="A52" s="187" t="s">
        <v>138</v>
      </c>
      <c r="B52" s="188" t="s">
        <v>139</v>
      </c>
      <c r="C52" s="188"/>
      <c r="D52" s="182"/>
      <c r="E52" s="190"/>
      <c r="F52" s="191">
        <v>0</v>
      </c>
      <c r="G52" s="192">
        <f t="shared" si="2"/>
        <v>0</v>
      </c>
      <c r="H52" s="193"/>
      <c r="I52" s="208">
        <f>ROUND(E52*H52,0)</f>
        <v>0</v>
      </c>
      <c r="J52" s="210"/>
    </row>
    <row r="53" ht="39" customHeight="1" spans="1:10">
      <c r="A53" s="187" t="s">
        <v>140</v>
      </c>
      <c r="B53" s="188" t="s">
        <v>139</v>
      </c>
      <c r="C53" s="188" t="s">
        <v>141</v>
      </c>
      <c r="D53" s="194" t="s">
        <v>36</v>
      </c>
      <c r="E53" s="190"/>
      <c r="F53" s="191">
        <v>14.2</v>
      </c>
      <c r="G53" s="192">
        <f t="shared" si="2"/>
        <v>0</v>
      </c>
      <c r="H53" s="193"/>
      <c r="I53" s="208"/>
      <c r="J53" s="210"/>
    </row>
    <row r="54" ht="41.1" customHeight="1" spans="1:10">
      <c r="A54" s="187" t="s">
        <v>142</v>
      </c>
      <c r="B54" s="188" t="s">
        <v>143</v>
      </c>
      <c r="C54" s="188" t="s">
        <v>141</v>
      </c>
      <c r="D54" s="194" t="s">
        <v>144</v>
      </c>
      <c r="E54" s="190"/>
      <c r="F54" s="191">
        <v>19000</v>
      </c>
      <c r="G54" s="192">
        <f t="shared" si="2"/>
        <v>0</v>
      </c>
      <c r="H54" s="193"/>
      <c r="I54" s="208"/>
      <c r="J54" s="210"/>
    </row>
    <row r="55" ht="26.1" customHeight="1" spans="1:10">
      <c r="A55" s="187" t="s">
        <v>145</v>
      </c>
      <c r="B55" s="199" t="s">
        <v>146</v>
      </c>
      <c r="C55" s="188"/>
      <c r="D55" s="194"/>
      <c r="E55" s="190"/>
      <c r="F55" s="191">
        <v>0</v>
      </c>
      <c r="G55" s="192">
        <f t="shared" si="2"/>
        <v>0</v>
      </c>
      <c r="H55" s="193"/>
      <c r="I55" s="208">
        <f t="shared" ref="I55:I63" si="3">ROUND(E55*H55,0)</f>
        <v>0</v>
      </c>
      <c r="J55" s="205"/>
    </row>
    <row r="56" ht="26.1" hidden="1" customHeight="1" spans="1:10">
      <c r="A56" s="187"/>
      <c r="B56" s="199" t="s">
        <v>147</v>
      </c>
      <c r="C56" s="188"/>
      <c r="D56" s="194"/>
      <c r="E56" s="190"/>
      <c r="F56" s="191">
        <v>0</v>
      </c>
      <c r="G56" s="192">
        <f t="shared" si="2"/>
        <v>0</v>
      </c>
      <c r="H56" s="193"/>
      <c r="I56" s="208">
        <f t="shared" si="3"/>
        <v>0</v>
      </c>
      <c r="J56" s="205"/>
    </row>
    <row r="57" ht="26.1" hidden="1" customHeight="1" spans="1:10">
      <c r="A57" s="179"/>
      <c r="B57" s="180" t="s">
        <v>148</v>
      </c>
      <c r="C57" s="188"/>
      <c r="D57" s="194"/>
      <c r="E57" s="190"/>
      <c r="F57" s="191">
        <v>0</v>
      </c>
      <c r="G57" s="192">
        <f t="shared" si="2"/>
        <v>0</v>
      </c>
      <c r="H57" s="193"/>
      <c r="I57" s="208">
        <f t="shared" si="3"/>
        <v>0</v>
      </c>
      <c r="J57" s="205"/>
    </row>
    <row r="58" ht="26.1" hidden="1" customHeight="1" spans="1:10">
      <c r="A58" s="179"/>
      <c r="B58" s="200" t="s">
        <v>149</v>
      </c>
      <c r="C58" s="188"/>
      <c r="D58" s="197"/>
      <c r="E58" s="190"/>
      <c r="F58" s="191">
        <v>0</v>
      </c>
      <c r="G58" s="192">
        <f t="shared" si="2"/>
        <v>0</v>
      </c>
      <c r="H58" s="193"/>
      <c r="I58" s="208">
        <f t="shared" si="3"/>
        <v>0</v>
      </c>
      <c r="J58" s="205"/>
    </row>
    <row r="59" ht="26.1" hidden="1" customHeight="1" spans="1:10">
      <c r="A59" s="187"/>
      <c r="B59" s="199" t="s">
        <v>150</v>
      </c>
      <c r="C59" s="188"/>
      <c r="D59" s="189"/>
      <c r="E59" s="190"/>
      <c r="F59" s="191">
        <v>0</v>
      </c>
      <c r="G59" s="192">
        <f t="shared" si="2"/>
        <v>0</v>
      </c>
      <c r="H59" s="193"/>
      <c r="I59" s="208">
        <f t="shared" si="3"/>
        <v>0</v>
      </c>
      <c r="J59" s="205"/>
    </row>
    <row r="60" ht="26.1" hidden="1" customHeight="1" spans="1:10">
      <c r="A60" s="187"/>
      <c r="B60" s="199" t="s">
        <v>151</v>
      </c>
      <c r="C60" s="188"/>
      <c r="D60" s="189"/>
      <c r="E60" s="190"/>
      <c r="F60" s="191">
        <v>0</v>
      </c>
      <c r="G60" s="192">
        <f t="shared" si="2"/>
        <v>0</v>
      </c>
      <c r="H60" s="193"/>
      <c r="I60" s="208">
        <f t="shared" si="3"/>
        <v>0</v>
      </c>
      <c r="J60" s="205"/>
    </row>
    <row r="61" ht="26.1" hidden="1" customHeight="1" spans="1:10">
      <c r="A61" s="187"/>
      <c r="B61" s="199" t="s">
        <v>152</v>
      </c>
      <c r="C61" s="188"/>
      <c r="D61" s="189"/>
      <c r="E61" s="190"/>
      <c r="F61" s="191">
        <v>0</v>
      </c>
      <c r="G61" s="192">
        <f t="shared" si="2"/>
        <v>0</v>
      </c>
      <c r="H61" s="193"/>
      <c r="I61" s="208">
        <f t="shared" si="3"/>
        <v>0</v>
      </c>
      <c r="J61" s="205"/>
    </row>
    <row r="62" ht="48" customHeight="1" spans="1:10">
      <c r="A62" s="187" t="s">
        <v>153</v>
      </c>
      <c r="B62" s="199" t="s">
        <v>154</v>
      </c>
      <c r="C62" s="188" t="s">
        <v>155</v>
      </c>
      <c r="D62" s="189" t="s">
        <v>36</v>
      </c>
      <c r="E62" s="190"/>
      <c r="F62" s="191">
        <v>0</v>
      </c>
      <c r="G62" s="192">
        <f t="shared" si="2"/>
        <v>0</v>
      </c>
      <c r="H62" s="193"/>
      <c r="I62" s="208">
        <f t="shared" si="3"/>
        <v>0</v>
      </c>
      <c r="J62" s="205"/>
    </row>
    <row r="63" ht="48" customHeight="1" spans="1:10">
      <c r="A63" s="187" t="s">
        <v>156</v>
      </c>
      <c r="B63" s="199" t="s">
        <v>157</v>
      </c>
      <c r="C63" s="188" t="s">
        <v>155</v>
      </c>
      <c r="D63" s="189" t="s">
        <v>36</v>
      </c>
      <c r="E63" s="190"/>
      <c r="F63" s="191">
        <v>0</v>
      </c>
      <c r="G63" s="192">
        <f t="shared" si="2"/>
        <v>0</v>
      </c>
      <c r="H63" s="193"/>
      <c r="I63" s="208">
        <f t="shared" si="3"/>
        <v>0</v>
      </c>
      <c r="J63" s="205"/>
    </row>
    <row r="64" ht="48" customHeight="1" spans="1:10">
      <c r="A64" s="187" t="s">
        <v>158</v>
      </c>
      <c r="B64" s="199" t="s">
        <v>159</v>
      </c>
      <c r="C64" s="188" t="s">
        <v>155</v>
      </c>
      <c r="D64" s="189" t="s">
        <v>36</v>
      </c>
      <c r="E64" s="190"/>
      <c r="F64" s="191">
        <v>0</v>
      </c>
      <c r="G64" s="192">
        <f t="shared" si="2"/>
        <v>0</v>
      </c>
      <c r="H64" s="193"/>
      <c r="I64" s="208"/>
      <c r="J64" s="205"/>
    </row>
    <row r="65" ht="48" customHeight="1" spans="1:10">
      <c r="A65" s="187" t="s">
        <v>160</v>
      </c>
      <c r="B65" s="199" t="s">
        <v>161</v>
      </c>
      <c r="C65" s="188" t="s">
        <v>155</v>
      </c>
      <c r="D65" s="189" t="s">
        <v>36</v>
      </c>
      <c r="E65" s="190"/>
      <c r="F65" s="191">
        <v>0</v>
      </c>
      <c r="G65" s="192">
        <f t="shared" si="2"/>
        <v>0</v>
      </c>
      <c r="H65" s="193"/>
      <c r="I65" s="208"/>
      <c r="J65" s="205"/>
    </row>
    <row r="66" ht="48" customHeight="1" spans="1:10">
      <c r="A66" s="187" t="s">
        <v>162</v>
      </c>
      <c r="B66" s="199" t="s">
        <v>163</v>
      </c>
      <c r="C66" s="188" t="s">
        <v>155</v>
      </c>
      <c r="D66" s="189" t="s">
        <v>36</v>
      </c>
      <c r="E66" s="190"/>
      <c r="F66" s="191">
        <v>0</v>
      </c>
      <c r="G66" s="192">
        <f t="shared" si="2"/>
        <v>0</v>
      </c>
      <c r="H66" s="193"/>
      <c r="I66" s="208">
        <f t="shared" ref="I66:I75" si="4">ROUND(E66*H66,0)</f>
        <v>0</v>
      </c>
      <c r="J66" s="205"/>
    </row>
    <row r="67" ht="48" customHeight="1" spans="1:10">
      <c r="A67" s="187" t="s">
        <v>164</v>
      </c>
      <c r="B67" s="199" t="s">
        <v>165</v>
      </c>
      <c r="C67" s="188" t="s">
        <v>166</v>
      </c>
      <c r="D67" s="189" t="s">
        <v>36</v>
      </c>
      <c r="E67" s="190"/>
      <c r="F67" s="191">
        <v>10</v>
      </c>
      <c r="G67" s="192"/>
      <c r="H67" s="193"/>
      <c r="I67" s="208"/>
      <c r="J67" s="205"/>
    </row>
    <row r="68" ht="39" customHeight="1" spans="1:10">
      <c r="A68" s="187" t="s">
        <v>167</v>
      </c>
      <c r="B68" s="188" t="s">
        <v>168</v>
      </c>
      <c r="C68" s="188"/>
      <c r="D68" s="194"/>
      <c r="E68" s="190"/>
      <c r="F68" s="191"/>
      <c r="G68" s="192">
        <f t="shared" si="2"/>
        <v>0</v>
      </c>
      <c r="H68" s="193"/>
      <c r="I68" s="208">
        <f t="shared" si="4"/>
        <v>0</v>
      </c>
      <c r="J68" s="210"/>
    </row>
    <row r="69" ht="77.1" customHeight="1" spans="1:10">
      <c r="A69" s="187" t="s">
        <v>169</v>
      </c>
      <c r="B69" s="211" t="s">
        <v>170</v>
      </c>
      <c r="C69" s="188" t="s">
        <v>171</v>
      </c>
      <c r="D69" s="194" t="s">
        <v>36</v>
      </c>
      <c r="E69" s="190">
        <v>265000</v>
      </c>
      <c r="F69" s="191">
        <v>2.36</v>
      </c>
      <c r="G69" s="192">
        <f t="shared" si="2"/>
        <v>625400</v>
      </c>
      <c r="H69" s="286"/>
      <c r="I69" s="287">
        <f t="shared" si="4"/>
        <v>0</v>
      </c>
      <c r="J69" s="210"/>
    </row>
    <row r="70" ht="81.95" customHeight="1" spans="1:10">
      <c r="A70" s="187" t="s">
        <v>172</v>
      </c>
      <c r="B70" s="211" t="s">
        <v>173</v>
      </c>
      <c r="C70" s="188" t="s">
        <v>171</v>
      </c>
      <c r="D70" s="194" t="s">
        <v>36</v>
      </c>
      <c r="E70" s="190">
        <v>35000</v>
      </c>
      <c r="F70" s="191">
        <v>1.89</v>
      </c>
      <c r="G70" s="192">
        <f t="shared" si="2"/>
        <v>66150</v>
      </c>
      <c r="H70" s="286"/>
      <c r="I70" s="287">
        <f t="shared" si="4"/>
        <v>0</v>
      </c>
      <c r="J70" s="210"/>
    </row>
    <row r="71" ht="39" customHeight="1" spans="1:10">
      <c r="A71" s="187" t="s">
        <v>174</v>
      </c>
      <c r="B71" s="188" t="s">
        <v>175</v>
      </c>
      <c r="C71" s="188"/>
      <c r="D71" s="194"/>
      <c r="E71" s="190"/>
      <c r="F71" s="191"/>
      <c r="G71" s="192">
        <f t="shared" si="2"/>
        <v>0</v>
      </c>
      <c r="H71" s="193"/>
      <c r="I71" s="208">
        <f t="shared" si="4"/>
        <v>0</v>
      </c>
      <c r="J71" s="210"/>
    </row>
    <row r="72" ht="65.1" customHeight="1" spans="1:10">
      <c r="A72" s="187" t="s">
        <v>176</v>
      </c>
      <c r="B72" s="211" t="s">
        <v>177</v>
      </c>
      <c r="C72" s="188" t="s">
        <v>178</v>
      </c>
      <c r="D72" s="194" t="s">
        <v>36</v>
      </c>
      <c r="E72" s="190">
        <v>25000</v>
      </c>
      <c r="F72" s="191">
        <v>1.13</v>
      </c>
      <c r="G72" s="192">
        <f t="shared" si="2"/>
        <v>28250</v>
      </c>
      <c r="H72" s="286"/>
      <c r="I72" s="287">
        <f t="shared" si="4"/>
        <v>0</v>
      </c>
      <c r="J72" s="210"/>
    </row>
    <row r="73" ht="39" customHeight="1" spans="1:10">
      <c r="A73" s="187" t="s">
        <v>179</v>
      </c>
      <c r="B73" s="188" t="s">
        <v>180</v>
      </c>
      <c r="C73" s="188"/>
      <c r="D73" s="194"/>
      <c r="E73" s="190"/>
      <c r="F73" s="191"/>
      <c r="G73" s="192">
        <f t="shared" ref="G73:G104" si="5">ROUND(E73*F73,0)</f>
        <v>0</v>
      </c>
      <c r="H73" s="193"/>
      <c r="I73" s="208">
        <f t="shared" si="4"/>
        <v>0</v>
      </c>
      <c r="J73" s="210"/>
    </row>
    <row r="74" ht="66.95" customHeight="1" spans="1:10">
      <c r="A74" s="187" t="s">
        <v>181</v>
      </c>
      <c r="B74" s="211" t="s">
        <v>182</v>
      </c>
      <c r="C74" s="188" t="s">
        <v>183</v>
      </c>
      <c r="D74" s="194" t="s">
        <v>36</v>
      </c>
      <c r="E74" s="190"/>
      <c r="F74" s="191">
        <v>1.42</v>
      </c>
      <c r="G74" s="192">
        <f t="shared" si="5"/>
        <v>0</v>
      </c>
      <c r="H74" s="193"/>
      <c r="I74" s="208"/>
      <c r="J74" s="210"/>
    </row>
    <row r="75" ht="65.1" customHeight="1" spans="1:10">
      <c r="A75" s="187" t="s">
        <v>184</v>
      </c>
      <c r="B75" s="178" t="s">
        <v>185</v>
      </c>
      <c r="C75" s="212" t="s">
        <v>186</v>
      </c>
      <c r="D75" s="194" t="s">
        <v>36</v>
      </c>
      <c r="E75" s="190">
        <v>290000</v>
      </c>
      <c r="F75" s="213">
        <v>2.08</v>
      </c>
      <c r="G75" s="192">
        <f t="shared" si="5"/>
        <v>603200</v>
      </c>
      <c r="H75" s="286"/>
      <c r="I75" s="287">
        <f t="shared" si="4"/>
        <v>0</v>
      </c>
      <c r="J75" s="210"/>
    </row>
    <row r="76" ht="60" customHeight="1" spans="1:10">
      <c r="A76" s="187" t="s">
        <v>187</v>
      </c>
      <c r="B76" s="188" t="s">
        <v>188</v>
      </c>
      <c r="C76" s="188"/>
      <c r="D76" s="194" t="s">
        <v>33</v>
      </c>
      <c r="E76" s="190"/>
      <c r="F76" s="191">
        <v>0</v>
      </c>
      <c r="G76" s="192">
        <f t="shared" si="5"/>
        <v>0</v>
      </c>
      <c r="H76" s="193"/>
      <c r="I76" s="208">
        <f t="shared" ref="I76:I97" si="6">ROUND(E76*H76,0)</f>
        <v>0</v>
      </c>
      <c r="J76" s="210"/>
    </row>
    <row r="77" ht="42" customHeight="1" spans="1:10">
      <c r="A77" s="187" t="s">
        <v>189</v>
      </c>
      <c r="B77" s="188" t="s">
        <v>190</v>
      </c>
      <c r="C77" s="188" t="s">
        <v>191</v>
      </c>
      <c r="D77" s="189" t="s">
        <v>48</v>
      </c>
      <c r="E77" s="190"/>
      <c r="F77" s="191">
        <v>39.62</v>
      </c>
      <c r="G77" s="192">
        <f t="shared" si="5"/>
        <v>0</v>
      </c>
      <c r="H77" s="193"/>
      <c r="I77" s="208"/>
      <c r="J77" s="210"/>
    </row>
    <row r="78" ht="36.95" customHeight="1" spans="1:10">
      <c r="A78" s="187" t="s">
        <v>192</v>
      </c>
      <c r="B78" s="188" t="s">
        <v>193</v>
      </c>
      <c r="C78" s="188" t="s">
        <v>191</v>
      </c>
      <c r="D78" s="189" t="s">
        <v>48</v>
      </c>
      <c r="E78" s="190"/>
      <c r="F78" s="191">
        <v>40.18</v>
      </c>
      <c r="G78" s="192">
        <f t="shared" si="5"/>
        <v>0</v>
      </c>
      <c r="H78" s="193"/>
      <c r="I78" s="208"/>
      <c r="J78" s="210"/>
    </row>
    <row r="79" ht="39" customHeight="1" spans="1:10">
      <c r="A79" s="187" t="s">
        <v>194</v>
      </c>
      <c r="B79" s="188" t="s">
        <v>195</v>
      </c>
      <c r="C79" s="188"/>
      <c r="D79" s="189" t="s">
        <v>33</v>
      </c>
      <c r="E79" s="190"/>
      <c r="F79" s="191">
        <v>0</v>
      </c>
      <c r="G79" s="192">
        <f t="shared" si="5"/>
        <v>0</v>
      </c>
      <c r="H79" s="193"/>
      <c r="I79" s="208">
        <f t="shared" si="6"/>
        <v>0</v>
      </c>
      <c r="J79" s="210"/>
    </row>
    <row r="80" ht="36" customHeight="1" spans="1:10">
      <c r="A80" s="187" t="s">
        <v>196</v>
      </c>
      <c r="B80" s="188" t="s">
        <v>197</v>
      </c>
      <c r="C80" s="188"/>
      <c r="D80" s="197"/>
      <c r="E80" s="190"/>
      <c r="F80" s="191">
        <v>0</v>
      </c>
      <c r="G80" s="192">
        <f t="shared" si="5"/>
        <v>0</v>
      </c>
      <c r="H80" s="193"/>
      <c r="I80" s="208">
        <f t="shared" si="6"/>
        <v>0</v>
      </c>
      <c r="J80" s="210"/>
    </row>
    <row r="81" ht="51.95" customHeight="1" spans="1:10">
      <c r="A81" s="187" t="s">
        <v>198</v>
      </c>
      <c r="B81" s="188" t="s">
        <v>199</v>
      </c>
      <c r="C81" s="188" t="s">
        <v>200</v>
      </c>
      <c r="D81" s="197" t="s">
        <v>48</v>
      </c>
      <c r="E81" s="190"/>
      <c r="F81" s="191">
        <v>178.14</v>
      </c>
      <c r="G81" s="192">
        <f t="shared" si="5"/>
        <v>0</v>
      </c>
      <c r="H81" s="193"/>
      <c r="I81" s="208"/>
      <c r="J81" s="210" t="s">
        <v>201</v>
      </c>
    </row>
    <row r="82" ht="48" customHeight="1" spans="1:10">
      <c r="A82" s="187" t="s">
        <v>202</v>
      </c>
      <c r="B82" s="188" t="s">
        <v>203</v>
      </c>
      <c r="C82" s="188" t="s">
        <v>200</v>
      </c>
      <c r="D82" s="189" t="s">
        <v>48</v>
      </c>
      <c r="E82" s="190"/>
      <c r="F82" s="191">
        <v>0</v>
      </c>
      <c r="G82" s="192">
        <f t="shared" si="5"/>
        <v>0</v>
      </c>
      <c r="H82" s="193"/>
      <c r="I82" s="208">
        <f t="shared" si="6"/>
        <v>0</v>
      </c>
      <c r="J82" s="210"/>
    </row>
    <row r="83" ht="54.95" customHeight="1" spans="1:10">
      <c r="A83" s="187" t="s">
        <v>204</v>
      </c>
      <c r="B83" s="188" t="s">
        <v>205</v>
      </c>
      <c r="C83" s="188" t="s">
        <v>200</v>
      </c>
      <c r="D83" s="189" t="s">
        <v>48</v>
      </c>
      <c r="E83" s="190"/>
      <c r="F83" s="191">
        <v>235.38</v>
      </c>
      <c r="G83" s="192">
        <f t="shared" si="5"/>
        <v>0</v>
      </c>
      <c r="H83" s="193"/>
      <c r="I83" s="208"/>
      <c r="J83" s="210" t="s">
        <v>206</v>
      </c>
    </row>
    <row r="84" ht="53.1" customHeight="1" spans="1:10">
      <c r="A84" s="187" t="s">
        <v>207</v>
      </c>
      <c r="B84" s="188" t="s">
        <v>208</v>
      </c>
      <c r="C84" s="188" t="s">
        <v>200</v>
      </c>
      <c r="D84" s="189" t="s">
        <v>48</v>
      </c>
      <c r="E84" s="190"/>
      <c r="F84" s="191">
        <v>178.14</v>
      </c>
      <c r="G84" s="192">
        <f t="shared" si="5"/>
        <v>0</v>
      </c>
      <c r="H84" s="193"/>
      <c r="I84" s="208"/>
      <c r="J84" s="210" t="s">
        <v>209</v>
      </c>
    </row>
    <row r="85" ht="38.1" customHeight="1" spans="1:10">
      <c r="A85" s="187" t="s">
        <v>210</v>
      </c>
      <c r="B85" s="188" t="s">
        <v>211</v>
      </c>
      <c r="C85" s="188"/>
      <c r="D85" s="189" t="s">
        <v>33</v>
      </c>
      <c r="E85" s="190"/>
      <c r="F85" s="191">
        <v>0</v>
      </c>
      <c r="G85" s="192">
        <f t="shared" si="5"/>
        <v>0</v>
      </c>
      <c r="H85" s="193"/>
      <c r="I85" s="208">
        <f t="shared" si="6"/>
        <v>0</v>
      </c>
      <c r="J85" s="210"/>
    </row>
    <row r="86" ht="36" customHeight="1" spans="1:10">
      <c r="A86" s="187" t="s">
        <v>212</v>
      </c>
      <c r="B86" s="188" t="s">
        <v>211</v>
      </c>
      <c r="C86" s="188"/>
      <c r="D86" s="197" t="s">
        <v>33</v>
      </c>
      <c r="E86" s="190"/>
      <c r="F86" s="191">
        <v>0</v>
      </c>
      <c r="G86" s="192">
        <f t="shared" si="5"/>
        <v>0</v>
      </c>
      <c r="H86" s="193"/>
      <c r="I86" s="208">
        <f t="shared" si="6"/>
        <v>0</v>
      </c>
      <c r="J86" s="210"/>
    </row>
    <row r="87" ht="51" customHeight="1" spans="1:10">
      <c r="A87" s="187" t="s">
        <v>213</v>
      </c>
      <c r="B87" s="188" t="s">
        <v>214</v>
      </c>
      <c r="C87" s="188" t="s">
        <v>215</v>
      </c>
      <c r="D87" s="197" t="s">
        <v>48</v>
      </c>
      <c r="E87" s="190"/>
      <c r="F87" s="191">
        <v>270.7</v>
      </c>
      <c r="G87" s="192">
        <f t="shared" si="5"/>
        <v>0</v>
      </c>
      <c r="H87" s="193"/>
      <c r="I87" s="208"/>
      <c r="J87" s="210" t="s">
        <v>216</v>
      </c>
    </row>
    <row r="88" ht="39" customHeight="1" spans="1:10">
      <c r="A88" s="187" t="s">
        <v>217</v>
      </c>
      <c r="B88" s="195" t="s">
        <v>203</v>
      </c>
      <c r="C88" s="188"/>
      <c r="D88" s="197" t="s">
        <v>48</v>
      </c>
      <c r="E88" s="190"/>
      <c r="F88" s="191">
        <v>0</v>
      </c>
      <c r="G88" s="192">
        <f t="shared" si="5"/>
        <v>0</v>
      </c>
      <c r="H88" s="193"/>
      <c r="I88" s="208">
        <f t="shared" si="6"/>
        <v>0</v>
      </c>
      <c r="J88" s="210"/>
    </row>
    <row r="89" ht="35.1" customHeight="1" spans="1:10">
      <c r="A89" s="187" t="s">
        <v>218</v>
      </c>
      <c r="B89" s="195" t="s">
        <v>219</v>
      </c>
      <c r="C89" s="188"/>
      <c r="D89" s="197" t="s">
        <v>33</v>
      </c>
      <c r="E89" s="190"/>
      <c r="F89" s="191">
        <v>0</v>
      </c>
      <c r="G89" s="192">
        <f t="shared" si="5"/>
        <v>0</v>
      </c>
      <c r="H89" s="193"/>
      <c r="I89" s="208">
        <f t="shared" si="6"/>
        <v>0</v>
      </c>
      <c r="J89" s="210"/>
    </row>
    <row r="90" ht="51.95" customHeight="1" spans="1:10">
      <c r="A90" s="187" t="s">
        <v>220</v>
      </c>
      <c r="B90" s="195" t="s">
        <v>221</v>
      </c>
      <c r="C90" s="188" t="s">
        <v>222</v>
      </c>
      <c r="D90" s="197" t="s">
        <v>48</v>
      </c>
      <c r="E90" s="190"/>
      <c r="F90" s="191">
        <v>518.6</v>
      </c>
      <c r="G90" s="192">
        <f t="shared" si="5"/>
        <v>0</v>
      </c>
      <c r="H90" s="193"/>
      <c r="I90" s="208"/>
      <c r="J90" s="210"/>
    </row>
    <row r="91" ht="36.95" customHeight="1" spans="1:10">
      <c r="A91" s="187" t="s">
        <v>223</v>
      </c>
      <c r="B91" s="195" t="s">
        <v>224</v>
      </c>
      <c r="C91" s="188"/>
      <c r="D91" s="197" t="s">
        <v>33</v>
      </c>
      <c r="E91" s="190"/>
      <c r="F91" s="191">
        <v>0</v>
      </c>
      <c r="G91" s="192">
        <f t="shared" si="5"/>
        <v>0</v>
      </c>
      <c r="H91" s="193"/>
      <c r="I91" s="208">
        <f t="shared" si="6"/>
        <v>0</v>
      </c>
      <c r="J91" s="210"/>
    </row>
    <row r="92" ht="51" customHeight="1" spans="1:10">
      <c r="A92" s="187" t="s">
        <v>225</v>
      </c>
      <c r="B92" s="188" t="s">
        <v>226</v>
      </c>
      <c r="C92" s="188" t="s">
        <v>227</v>
      </c>
      <c r="D92" s="189" t="s">
        <v>48</v>
      </c>
      <c r="E92" s="190"/>
      <c r="F92" s="191">
        <v>67.01</v>
      </c>
      <c r="G92" s="192">
        <f t="shared" si="5"/>
        <v>0</v>
      </c>
      <c r="H92" s="193"/>
      <c r="I92" s="208"/>
      <c r="J92" s="210" t="s">
        <v>216</v>
      </c>
    </row>
    <row r="93" ht="50.1" customHeight="1" spans="1:10">
      <c r="A93" s="187" t="s">
        <v>228</v>
      </c>
      <c r="B93" s="188" t="s">
        <v>229</v>
      </c>
      <c r="C93" s="188" t="s">
        <v>230</v>
      </c>
      <c r="D93" s="189" t="s">
        <v>48</v>
      </c>
      <c r="E93" s="190"/>
      <c r="F93" s="191">
        <v>234.49</v>
      </c>
      <c r="G93" s="192">
        <f t="shared" si="5"/>
        <v>0</v>
      </c>
      <c r="H93" s="193"/>
      <c r="I93" s="208"/>
      <c r="J93" s="210" t="s">
        <v>216</v>
      </c>
    </row>
    <row r="94" ht="51" customHeight="1" spans="1:10">
      <c r="A94" s="187" t="s">
        <v>231</v>
      </c>
      <c r="B94" s="188" t="s">
        <v>232</v>
      </c>
      <c r="C94" s="188" t="s">
        <v>230</v>
      </c>
      <c r="D94" s="189" t="s">
        <v>48</v>
      </c>
      <c r="E94" s="190"/>
      <c r="F94" s="191">
        <v>802.66</v>
      </c>
      <c r="G94" s="192">
        <f t="shared" si="5"/>
        <v>0</v>
      </c>
      <c r="H94" s="193"/>
      <c r="I94" s="208"/>
      <c r="J94" s="210"/>
    </row>
    <row r="95" ht="39" customHeight="1" spans="1:10">
      <c r="A95" s="187" t="s">
        <v>233</v>
      </c>
      <c r="B95" s="188" t="s">
        <v>234</v>
      </c>
      <c r="C95" s="188"/>
      <c r="D95" s="194" t="s">
        <v>33</v>
      </c>
      <c r="E95" s="190"/>
      <c r="F95" s="191">
        <v>0</v>
      </c>
      <c r="G95" s="192">
        <f t="shared" si="5"/>
        <v>0</v>
      </c>
      <c r="H95" s="193"/>
      <c r="I95" s="208">
        <f t="shared" si="6"/>
        <v>0</v>
      </c>
      <c r="J95" s="210"/>
    </row>
    <row r="96" ht="33.95" customHeight="1" spans="1:10">
      <c r="A96" s="187" t="s">
        <v>235</v>
      </c>
      <c r="B96" s="188" t="s">
        <v>236</v>
      </c>
      <c r="C96" s="188"/>
      <c r="D96" s="197" t="s">
        <v>33</v>
      </c>
      <c r="E96" s="190"/>
      <c r="F96" s="191">
        <v>0</v>
      </c>
      <c r="G96" s="192">
        <f t="shared" si="5"/>
        <v>0</v>
      </c>
      <c r="H96" s="193"/>
      <c r="I96" s="208">
        <f t="shared" si="6"/>
        <v>0</v>
      </c>
      <c r="J96" s="210"/>
    </row>
    <row r="97" ht="35.1" customHeight="1" spans="1:10">
      <c r="A97" s="187" t="s">
        <v>237</v>
      </c>
      <c r="B97" s="188" t="s">
        <v>238</v>
      </c>
      <c r="C97" s="188"/>
      <c r="D97" s="197" t="s">
        <v>33</v>
      </c>
      <c r="E97" s="190"/>
      <c r="F97" s="191">
        <v>0</v>
      </c>
      <c r="G97" s="192">
        <f t="shared" si="5"/>
        <v>0</v>
      </c>
      <c r="H97" s="193"/>
      <c r="I97" s="208">
        <f t="shared" si="6"/>
        <v>0</v>
      </c>
      <c r="J97" s="210"/>
    </row>
    <row r="98" ht="69" customHeight="1" spans="1:10">
      <c r="A98" s="187" t="s">
        <v>239</v>
      </c>
      <c r="B98" s="188" t="s">
        <v>240</v>
      </c>
      <c r="C98" s="188" t="s">
        <v>241</v>
      </c>
      <c r="D98" s="197" t="s">
        <v>242</v>
      </c>
      <c r="E98" s="190"/>
      <c r="F98" s="191">
        <v>13.88</v>
      </c>
      <c r="G98" s="192">
        <f t="shared" si="5"/>
        <v>0</v>
      </c>
      <c r="H98" s="193"/>
      <c r="I98" s="208"/>
      <c r="J98" s="210"/>
    </row>
    <row r="99" ht="68.1" customHeight="1" spans="1:10">
      <c r="A99" s="187" t="s">
        <v>243</v>
      </c>
      <c r="B99" s="188" t="s">
        <v>244</v>
      </c>
      <c r="C99" s="188" t="s">
        <v>241</v>
      </c>
      <c r="D99" s="197" t="s">
        <v>242</v>
      </c>
      <c r="E99" s="190"/>
      <c r="F99" s="191">
        <v>39.5</v>
      </c>
      <c r="G99" s="192">
        <f t="shared" si="5"/>
        <v>0</v>
      </c>
      <c r="H99" s="193"/>
      <c r="I99" s="208"/>
      <c r="J99" s="210"/>
    </row>
    <row r="100" ht="59.1" customHeight="1" spans="1:10">
      <c r="A100" s="187" t="s">
        <v>245</v>
      </c>
      <c r="B100" s="188" t="s">
        <v>246</v>
      </c>
      <c r="C100" s="188" t="s">
        <v>241</v>
      </c>
      <c r="D100" s="197" t="s">
        <v>242</v>
      </c>
      <c r="E100" s="190"/>
      <c r="F100" s="191">
        <v>41.08</v>
      </c>
      <c r="G100" s="192">
        <f t="shared" si="5"/>
        <v>0</v>
      </c>
      <c r="H100" s="193"/>
      <c r="I100" s="208"/>
      <c r="J100" s="210"/>
    </row>
    <row r="101" ht="63.95" customHeight="1" spans="1:10">
      <c r="A101" s="187" t="s">
        <v>247</v>
      </c>
      <c r="B101" s="188" t="s">
        <v>248</v>
      </c>
      <c r="C101" s="188" t="s">
        <v>241</v>
      </c>
      <c r="D101" s="197" t="s">
        <v>242</v>
      </c>
      <c r="E101" s="190"/>
      <c r="F101" s="191">
        <v>57.53</v>
      </c>
      <c r="G101" s="192">
        <f t="shared" si="5"/>
        <v>0</v>
      </c>
      <c r="H101" s="193"/>
      <c r="I101" s="208"/>
      <c r="J101" s="210"/>
    </row>
    <row r="102" ht="68.1" customHeight="1" spans="1:10">
      <c r="A102" s="187" t="s">
        <v>249</v>
      </c>
      <c r="B102" s="188" t="s">
        <v>250</v>
      </c>
      <c r="C102" s="188" t="s">
        <v>241</v>
      </c>
      <c r="D102" s="189" t="s">
        <v>242</v>
      </c>
      <c r="E102" s="190"/>
      <c r="F102" s="191">
        <v>103.98</v>
      </c>
      <c r="G102" s="192">
        <f t="shared" si="5"/>
        <v>0</v>
      </c>
      <c r="H102" s="193"/>
      <c r="I102" s="208"/>
      <c r="J102" s="210"/>
    </row>
    <row r="103" ht="63.95" customHeight="1" spans="1:10">
      <c r="A103" s="187" t="s">
        <v>251</v>
      </c>
      <c r="B103" s="188" t="s">
        <v>252</v>
      </c>
      <c r="C103" s="188" t="s">
        <v>241</v>
      </c>
      <c r="D103" s="189" t="s">
        <v>242</v>
      </c>
      <c r="E103" s="190"/>
      <c r="F103" s="191">
        <v>150.21</v>
      </c>
      <c r="G103" s="192">
        <f t="shared" si="5"/>
        <v>0</v>
      </c>
      <c r="H103" s="193"/>
      <c r="I103" s="208"/>
      <c r="J103" s="210"/>
    </row>
    <row r="104" ht="33.95" customHeight="1" spans="1:10">
      <c r="A104" s="187" t="s">
        <v>253</v>
      </c>
      <c r="B104" s="188" t="s">
        <v>254</v>
      </c>
      <c r="C104" s="188"/>
      <c r="D104" s="197"/>
      <c r="E104" s="190"/>
      <c r="F104" s="191">
        <v>0</v>
      </c>
      <c r="G104" s="192">
        <f t="shared" si="5"/>
        <v>0</v>
      </c>
      <c r="H104" s="193"/>
      <c r="I104" s="208">
        <f t="shared" ref="I104:I139" si="7">ROUND(E104*H104,0)</f>
        <v>0</v>
      </c>
      <c r="J104" s="210"/>
    </row>
    <row r="105" ht="75" customHeight="1" spans="1:10">
      <c r="A105" s="187" t="s">
        <v>255</v>
      </c>
      <c r="B105" s="188" t="s">
        <v>256</v>
      </c>
      <c r="C105" s="188" t="s">
        <v>241</v>
      </c>
      <c r="D105" s="197" t="s">
        <v>242</v>
      </c>
      <c r="E105" s="190"/>
      <c r="F105" s="191">
        <v>1170</v>
      </c>
      <c r="G105" s="192">
        <f t="shared" ref="G105:G139" si="8">ROUND(E105*F105,0)</f>
        <v>0</v>
      </c>
      <c r="H105" s="193"/>
      <c r="I105" s="208"/>
      <c r="J105" s="210"/>
    </row>
    <row r="106" ht="104.1" customHeight="1" spans="1:10">
      <c r="A106" s="187" t="s">
        <v>257</v>
      </c>
      <c r="B106" s="188" t="s">
        <v>258</v>
      </c>
      <c r="C106" s="188" t="s">
        <v>259</v>
      </c>
      <c r="D106" s="197" t="s">
        <v>242</v>
      </c>
      <c r="E106" s="190"/>
      <c r="F106" s="191">
        <v>864.1</v>
      </c>
      <c r="G106" s="192">
        <f t="shared" si="8"/>
        <v>0</v>
      </c>
      <c r="H106" s="193"/>
      <c r="I106" s="208"/>
      <c r="J106" s="210"/>
    </row>
    <row r="107" ht="30" customHeight="1" spans="1:10">
      <c r="A107" s="187" t="s">
        <v>260</v>
      </c>
      <c r="B107" s="188" t="s">
        <v>261</v>
      </c>
      <c r="C107" s="188"/>
      <c r="D107" s="197" t="s">
        <v>33</v>
      </c>
      <c r="E107" s="190"/>
      <c r="F107" s="191">
        <v>0</v>
      </c>
      <c r="G107" s="192">
        <f t="shared" si="8"/>
        <v>0</v>
      </c>
      <c r="H107" s="193"/>
      <c r="I107" s="208">
        <f t="shared" si="7"/>
        <v>0</v>
      </c>
      <c r="J107" s="210"/>
    </row>
    <row r="108" ht="56.1" customHeight="1" spans="1:10">
      <c r="A108" s="187" t="s">
        <v>262</v>
      </c>
      <c r="B108" s="188" t="s">
        <v>263</v>
      </c>
      <c r="C108" s="188" t="s">
        <v>264</v>
      </c>
      <c r="D108" s="197" t="s">
        <v>36</v>
      </c>
      <c r="E108" s="190"/>
      <c r="F108" s="191">
        <v>18.59</v>
      </c>
      <c r="G108" s="192">
        <f t="shared" si="8"/>
        <v>0</v>
      </c>
      <c r="H108" s="193"/>
      <c r="I108" s="208"/>
      <c r="J108" s="210"/>
    </row>
    <row r="109" ht="48" customHeight="1" spans="1:10">
      <c r="A109" s="187" t="s">
        <v>265</v>
      </c>
      <c r="B109" s="188" t="s">
        <v>266</v>
      </c>
      <c r="C109" s="188" t="s">
        <v>267</v>
      </c>
      <c r="D109" s="189" t="s">
        <v>36</v>
      </c>
      <c r="E109" s="190"/>
      <c r="F109" s="191">
        <v>9.61</v>
      </c>
      <c r="G109" s="192">
        <f t="shared" si="8"/>
        <v>0</v>
      </c>
      <c r="H109" s="193"/>
      <c r="I109" s="208"/>
      <c r="J109" s="210"/>
    </row>
    <row r="110" ht="33.95" customHeight="1" spans="1:10">
      <c r="A110" s="187" t="s">
        <v>268</v>
      </c>
      <c r="B110" s="188" t="s">
        <v>269</v>
      </c>
      <c r="C110" s="188"/>
      <c r="D110" s="189" t="s">
        <v>33</v>
      </c>
      <c r="E110" s="190"/>
      <c r="F110" s="191">
        <v>0</v>
      </c>
      <c r="G110" s="192">
        <f t="shared" si="8"/>
        <v>0</v>
      </c>
      <c r="H110" s="193"/>
      <c r="I110" s="208">
        <f t="shared" si="7"/>
        <v>0</v>
      </c>
      <c r="J110" s="210"/>
    </row>
    <row r="111" ht="36.95" customHeight="1" spans="1:10">
      <c r="A111" s="187" t="s">
        <v>270</v>
      </c>
      <c r="B111" s="181" t="s">
        <v>271</v>
      </c>
      <c r="C111" s="188"/>
      <c r="D111" s="189"/>
      <c r="E111" s="190"/>
      <c r="F111" s="191">
        <v>0</v>
      </c>
      <c r="G111" s="192">
        <f t="shared" si="8"/>
        <v>0</v>
      </c>
      <c r="H111" s="193"/>
      <c r="I111" s="208">
        <f t="shared" si="7"/>
        <v>0</v>
      </c>
      <c r="J111" s="210"/>
    </row>
    <row r="112" ht="48" customHeight="1" spans="1:10">
      <c r="A112" s="187" t="s">
        <v>272</v>
      </c>
      <c r="B112" s="188" t="s">
        <v>273</v>
      </c>
      <c r="C112" s="188" t="s">
        <v>274</v>
      </c>
      <c r="D112" s="197" t="s">
        <v>242</v>
      </c>
      <c r="E112" s="190"/>
      <c r="F112" s="191">
        <v>9.99</v>
      </c>
      <c r="G112" s="192">
        <f t="shared" si="8"/>
        <v>0</v>
      </c>
      <c r="H112" s="193"/>
      <c r="I112" s="208"/>
      <c r="J112" s="210" t="s">
        <v>206</v>
      </c>
    </row>
    <row r="113" ht="45" customHeight="1" spans="1:10">
      <c r="A113" s="187" t="s">
        <v>272</v>
      </c>
      <c r="B113" s="188" t="s">
        <v>203</v>
      </c>
      <c r="C113" s="188"/>
      <c r="D113" s="197" t="s">
        <v>242</v>
      </c>
      <c r="E113" s="190"/>
      <c r="F113" s="191">
        <v>0</v>
      </c>
      <c r="G113" s="192">
        <f t="shared" si="8"/>
        <v>0</v>
      </c>
      <c r="H113" s="193"/>
      <c r="I113" s="208">
        <f t="shared" si="7"/>
        <v>0</v>
      </c>
      <c r="J113" s="210"/>
    </row>
    <row r="114" ht="54" customHeight="1" spans="1:10">
      <c r="A114" s="187" t="s">
        <v>275</v>
      </c>
      <c r="B114" s="188" t="s">
        <v>276</v>
      </c>
      <c r="C114" s="188" t="s">
        <v>277</v>
      </c>
      <c r="D114" s="197" t="s">
        <v>48</v>
      </c>
      <c r="E114" s="190"/>
      <c r="F114" s="191">
        <v>212.51</v>
      </c>
      <c r="G114" s="192">
        <f t="shared" si="8"/>
        <v>0</v>
      </c>
      <c r="H114" s="193"/>
      <c r="I114" s="208"/>
      <c r="J114" s="210"/>
    </row>
    <row r="115" ht="54" customHeight="1" spans="1:10">
      <c r="A115" s="187" t="s">
        <v>278</v>
      </c>
      <c r="B115" s="188" t="s">
        <v>279</v>
      </c>
      <c r="C115" s="188" t="s">
        <v>280</v>
      </c>
      <c r="D115" s="197" t="s">
        <v>36</v>
      </c>
      <c r="E115" s="190"/>
      <c r="F115" s="191">
        <v>9.61</v>
      </c>
      <c r="G115" s="192">
        <f t="shared" si="8"/>
        <v>0</v>
      </c>
      <c r="H115" s="193"/>
      <c r="I115" s="208"/>
      <c r="J115" s="210"/>
    </row>
    <row r="116" ht="33" customHeight="1" spans="1:10">
      <c r="A116" s="187" t="s">
        <v>281</v>
      </c>
      <c r="B116" s="188" t="s">
        <v>282</v>
      </c>
      <c r="C116" s="188"/>
      <c r="D116" s="197" t="s">
        <v>33</v>
      </c>
      <c r="E116" s="190"/>
      <c r="F116" s="191">
        <v>0</v>
      </c>
      <c r="G116" s="192">
        <f t="shared" si="8"/>
        <v>0</v>
      </c>
      <c r="H116" s="193"/>
      <c r="I116" s="208">
        <f t="shared" si="7"/>
        <v>0</v>
      </c>
      <c r="J116" s="210"/>
    </row>
    <row r="117" ht="38.1" customHeight="1" spans="1:10">
      <c r="A117" s="187" t="s">
        <v>283</v>
      </c>
      <c r="B117" s="188" t="s">
        <v>284</v>
      </c>
      <c r="C117" s="188" t="s">
        <v>285</v>
      </c>
      <c r="D117" s="197" t="s">
        <v>242</v>
      </c>
      <c r="E117" s="190"/>
      <c r="F117" s="191">
        <v>4.62</v>
      </c>
      <c r="G117" s="192">
        <f t="shared" si="8"/>
        <v>0</v>
      </c>
      <c r="H117" s="193"/>
      <c r="I117" s="208"/>
      <c r="J117" s="210" t="s">
        <v>286</v>
      </c>
    </row>
    <row r="118" ht="36" customHeight="1" spans="1:10">
      <c r="A118" s="187" t="s">
        <v>287</v>
      </c>
      <c r="B118" s="195" t="s">
        <v>288</v>
      </c>
      <c r="C118" s="188"/>
      <c r="D118" s="197"/>
      <c r="E118" s="190"/>
      <c r="F118" s="191">
        <v>0</v>
      </c>
      <c r="G118" s="192">
        <f t="shared" si="8"/>
        <v>0</v>
      </c>
      <c r="H118" s="193"/>
      <c r="I118" s="208">
        <f t="shared" si="7"/>
        <v>0</v>
      </c>
      <c r="J118" s="210"/>
    </row>
    <row r="119" ht="48.95" customHeight="1" spans="1:10">
      <c r="A119" s="187" t="s">
        <v>289</v>
      </c>
      <c r="B119" s="195" t="s">
        <v>290</v>
      </c>
      <c r="C119" s="188" t="s">
        <v>291</v>
      </c>
      <c r="D119" s="197" t="s">
        <v>242</v>
      </c>
      <c r="E119" s="190"/>
      <c r="F119" s="191">
        <v>0.55</v>
      </c>
      <c r="G119" s="192">
        <f t="shared" si="8"/>
        <v>0</v>
      </c>
      <c r="H119" s="193"/>
      <c r="I119" s="208"/>
      <c r="J119" s="210" t="s">
        <v>216</v>
      </c>
    </row>
    <row r="120" ht="42.95" customHeight="1" spans="1:10">
      <c r="A120" s="187" t="s">
        <v>292</v>
      </c>
      <c r="B120" s="195" t="s">
        <v>203</v>
      </c>
      <c r="C120" s="188"/>
      <c r="D120" s="197" t="s">
        <v>242</v>
      </c>
      <c r="E120" s="190"/>
      <c r="F120" s="191">
        <v>0</v>
      </c>
      <c r="G120" s="192">
        <f t="shared" si="8"/>
        <v>0</v>
      </c>
      <c r="H120" s="193"/>
      <c r="I120" s="208">
        <f t="shared" si="7"/>
        <v>0</v>
      </c>
      <c r="J120" s="210"/>
    </row>
    <row r="121" ht="96" customHeight="1" spans="1:10">
      <c r="A121" s="187" t="s">
        <v>293</v>
      </c>
      <c r="B121" s="198" t="s">
        <v>294</v>
      </c>
      <c r="C121" s="188" t="s">
        <v>259</v>
      </c>
      <c r="D121" s="197" t="s">
        <v>242</v>
      </c>
      <c r="E121" s="190"/>
      <c r="F121" s="191">
        <v>690.64</v>
      </c>
      <c r="G121" s="192">
        <f t="shared" si="8"/>
        <v>0</v>
      </c>
      <c r="H121" s="193"/>
      <c r="I121" s="208"/>
      <c r="J121" s="210"/>
    </row>
    <row r="122" ht="26.1" customHeight="1" spans="1:10">
      <c r="A122" s="214" t="s">
        <v>295</v>
      </c>
      <c r="B122" s="178" t="s">
        <v>296</v>
      </c>
      <c r="C122" s="212"/>
      <c r="D122" s="215" t="s">
        <v>33</v>
      </c>
      <c r="E122" s="190"/>
      <c r="F122" s="191"/>
      <c r="G122" s="192">
        <f t="shared" si="8"/>
        <v>0</v>
      </c>
      <c r="H122" s="193"/>
      <c r="I122" s="208">
        <f t="shared" si="7"/>
        <v>0</v>
      </c>
      <c r="J122" s="223">
        <v>0</v>
      </c>
    </row>
    <row r="123" ht="26.1" customHeight="1" spans="1:10">
      <c r="A123" s="216" t="s">
        <v>297</v>
      </c>
      <c r="B123" s="217" t="s">
        <v>298</v>
      </c>
      <c r="C123" s="217"/>
      <c r="D123" s="218" t="s">
        <v>33</v>
      </c>
      <c r="E123" s="248"/>
      <c r="F123" s="249">
        <v>0</v>
      </c>
      <c r="G123" s="192">
        <f t="shared" si="8"/>
        <v>0</v>
      </c>
      <c r="H123" s="193"/>
      <c r="I123" s="208">
        <f t="shared" si="7"/>
        <v>0</v>
      </c>
      <c r="J123" s="224">
        <v>0</v>
      </c>
    </row>
    <row r="124" ht="26.1" customHeight="1" spans="1:10">
      <c r="A124" s="216" t="s">
        <v>299</v>
      </c>
      <c r="B124" s="217" t="s">
        <v>300</v>
      </c>
      <c r="C124" s="217" t="s">
        <v>301</v>
      </c>
      <c r="D124" s="218" t="s">
        <v>36</v>
      </c>
      <c r="E124" s="219">
        <v>30000</v>
      </c>
      <c r="F124" s="220">
        <v>5.84</v>
      </c>
      <c r="G124" s="192">
        <f t="shared" si="8"/>
        <v>175200</v>
      </c>
      <c r="H124" s="286"/>
      <c r="I124" s="287">
        <f t="shared" si="7"/>
        <v>0</v>
      </c>
      <c r="J124" s="224"/>
    </row>
    <row r="125" ht="26.1" customHeight="1" spans="1:10">
      <c r="A125" s="216" t="s">
        <v>302</v>
      </c>
      <c r="B125" s="217" t="s">
        <v>303</v>
      </c>
      <c r="C125" s="217" t="s">
        <v>301</v>
      </c>
      <c r="D125" s="218" t="s">
        <v>36</v>
      </c>
      <c r="E125" s="219">
        <v>1000</v>
      </c>
      <c r="F125" s="220">
        <v>10.28</v>
      </c>
      <c r="G125" s="192">
        <f t="shared" si="8"/>
        <v>10280</v>
      </c>
      <c r="H125" s="286"/>
      <c r="I125" s="287">
        <f t="shared" si="7"/>
        <v>0</v>
      </c>
      <c r="J125" s="224"/>
    </row>
    <row r="126" ht="33.95" customHeight="1" spans="1:10">
      <c r="A126" s="216" t="s">
        <v>304</v>
      </c>
      <c r="B126" s="217" t="s">
        <v>305</v>
      </c>
      <c r="C126" s="217" t="s">
        <v>301</v>
      </c>
      <c r="D126" s="218" t="s">
        <v>36</v>
      </c>
      <c r="E126" s="219">
        <v>350</v>
      </c>
      <c r="F126" s="221">
        <v>6</v>
      </c>
      <c r="G126" s="192">
        <f t="shared" si="8"/>
        <v>2100</v>
      </c>
      <c r="H126" s="286"/>
      <c r="I126" s="287">
        <f t="shared" si="7"/>
        <v>0</v>
      </c>
      <c r="J126" s="224"/>
    </row>
    <row r="127" ht="30" customHeight="1" spans="1:10">
      <c r="A127" s="216" t="s">
        <v>306</v>
      </c>
      <c r="B127" s="217" t="s">
        <v>307</v>
      </c>
      <c r="C127" s="217" t="s">
        <v>301</v>
      </c>
      <c r="D127" s="218" t="s">
        <v>36</v>
      </c>
      <c r="E127" s="219"/>
      <c r="F127" s="222">
        <v>24.8</v>
      </c>
      <c r="G127" s="192">
        <f t="shared" si="8"/>
        <v>0</v>
      </c>
      <c r="H127" s="193"/>
      <c r="I127" s="208"/>
      <c r="J127" s="224"/>
    </row>
    <row r="128" ht="36" customHeight="1" spans="1:10">
      <c r="A128" s="216" t="s">
        <v>308</v>
      </c>
      <c r="B128" s="217" t="s">
        <v>309</v>
      </c>
      <c r="C128" s="217"/>
      <c r="D128" s="218" t="s">
        <v>33</v>
      </c>
      <c r="E128" s="219"/>
      <c r="F128" s="220">
        <v>0</v>
      </c>
      <c r="G128" s="192">
        <f t="shared" si="8"/>
        <v>0</v>
      </c>
      <c r="H128" s="193"/>
      <c r="I128" s="208">
        <f t="shared" si="7"/>
        <v>0</v>
      </c>
      <c r="J128" s="224">
        <v>0</v>
      </c>
    </row>
    <row r="129" ht="69" customHeight="1" spans="1:10">
      <c r="A129" s="216" t="s">
        <v>310</v>
      </c>
      <c r="B129" s="217" t="s">
        <v>311</v>
      </c>
      <c r="C129" s="217" t="s">
        <v>312</v>
      </c>
      <c r="D129" s="218" t="s">
        <v>36</v>
      </c>
      <c r="E129" s="219">
        <v>30000</v>
      </c>
      <c r="F129" s="220">
        <v>9.13</v>
      </c>
      <c r="G129" s="192">
        <f t="shared" si="8"/>
        <v>273900</v>
      </c>
      <c r="H129" s="286"/>
      <c r="I129" s="287">
        <f t="shared" si="7"/>
        <v>0</v>
      </c>
      <c r="J129" s="232" t="s">
        <v>313</v>
      </c>
    </row>
    <row r="130" ht="33.95" customHeight="1" spans="1:10">
      <c r="A130" s="216" t="s">
        <v>314</v>
      </c>
      <c r="B130" s="217" t="s">
        <v>315</v>
      </c>
      <c r="C130" s="217"/>
      <c r="D130" s="218" t="s">
        <v>33</v>
      </c>
      <c r="E130" s="219"/>
      <c r="F130" s="220">
        <v>0</v>
      </c>
      <c r="G130" s="192">
        <f t="shared" si="8"/>
        <v>0</v>
      </c>
      <c r="H130" s="193"/>
      <c r="I130" s="208">
        <f t="shared" si="7"/>
        <v>0</v>
      </c>
      <c r="J130" s="232"/>
    </row>
    <row r="131" ht="54" customHeight="1" spans="1:10">
      <c r="A131" s="216" t="s">
        <v>316</v>
      </c>
      <c r="B131" s="217" t="s">
        <v>317</v>
      </c>
      <c r="C131" s="217" t="s">
        <v>312</v>
      </c>
      <c r="D131" s="218" t="s">
        <v>36</v>
      </c>
      <c r="E131" s="219"/>
      <c r="F131" s="220">
        <v>6.32</v>
      </c>
      <c r="G131" s="192">
        <f t="shared" si="8"/>
        <v>0</v>
      </c>
      <c r="H131" s="193"/>
      <c r="I131" s="208"/>
      <c r="J131" s="232" t="s">
        <v>318</v>
      </c>
    </row>
    <row r="132" ht="50.1" customHeight="1" spans="1:10">
      <c r="A132" s="216" t="s">
        <v>319</v>
      </c>
      <c r="B132" s="217" t="s">
        <v>320</v>
      </c>
      <c r="C132" s="217" t="s">
        <v>312</v>
      </c>
      <c r="D132" s="218" t="s">
        <v>36</v>
      </c>
      <c r="E132" s="219"/>
      <c r="F132" s="220">
        <v>9.13</v>
      </c>
      <c r="G132" s="192">
        <f t="shared" si="8"/>
        <v>0</v>
      </c>
      <c r="H132" s="193"/>
      <c r="I132" s="208"/>
      <c r="J132" s="232" t="s">
        <v>321</v>
      </c>
    </row>
    <row r="133" ht="30.95" customHeight="1" spans="1:10">
      <c r="A133" s="216" t="s">
        <v>322</v>
      </c>
      <c r="B133" s="217" t="s">
        <v>323</v>
      </c>
      <c r="C133" s="217"/>
      <c r="D133" s="218" t="s">
        <v>33</v>
      </c>
      <c r="E133" s="219"/>
      <c r="F133" s="220">
        <v>0</v>
      </c>
      <c r="G133" s="192">
        <f t="shared" si="8"/>
        <v>0</v>
      </c>
      <c r="H133" s="193"/>
      <c r="I133" s="208">
        <f t="shared" si="7"/>
        <v>0</v>
      </c>
      <c r="J133" s="232"/>
    </row>
    <row r="134" ht="30" customHeight="1" spans="1:10">
      <c r="A134" s="216" t="s">
        <v>324</v>
      </c>
      <c r="B134" s="217" t="s">
        <v>325</v>
      </c>
      <c r="C134" s="217"/>
      <c r="D134" s="218" t="s">
        <v>33</v>
      </c>
      <c r="E134" s="219"/>
      <c r="F134" s="220">
        <v>0</v>
      </c>
      <c r="G134" s="192">
        <f t="shared" si="8"/>
        <v>0</v>
      </c>
      <c r="H134" s="193"/>
      <c r="I134" s="208">
        <f t="shared" si="7"/>
        <v>0</v>
      </c>
      <c r="J134" s="232"/>
    </row>
    <row r="135" ht="75.95" customHeight="1" spans="1:10">
      <c r="A135" s="216" t="s">
        <v>326</v>
      </c>
      <c r="B135" s="217" t="s">
        <v>327</v>
      </c>
      <c r="C135" s="217" t="s">
        <v>312</v>
      </c>
      <c r="D135" s="218" t="s">
        <v>36</v>
      </c>
      <c r="E135" s="219">
        <v>1000</v>
      </c>
      <c r="F135" s="220">
        <v>20.95</v>
      </c>
      <c r="G135" s="192">
        <f t="shared" si="8"/>
        <v>20950</v>
      </c>
      <c r="H135" s="286"/>
      <c r="I135" s="287">
        <f t="shared" si="7"/>
        <v>0</v>
      </c>
      <c r="J135" s="232" t="s">
        <v>328</v>
      </c>
    </row>
    <row r="136" ht="63" customHeight="1" spans="1:10">
      <c r="A136" s="216" t="s">
        <v>329</v>
      </c>
      <c r="B136" s="217" t="s">
        <v>330</v>
      </c>
      <c r="C136" s="217" t="s">
        <v>312</v>
      </c>
      <c r="D136" s="218" t="s">
        <v>36</v>
      </c>
      <c r="E136" s="219">
        <v>350</v>
      </c>
      <c r="F136" s="220">
        <v>9.13</v>
      </c>
      <c r="G136" s="192">
        <f t="shared" si="8"/>
        <v>3196</v>
      </c>
      <c r="H136" s="286"/>
      <c r="I136" s="287">
        <f t="shared" si="7"/>
        <v>0</v>
      </c>
      <c r="J136" s="232" t="s">
        <v>331</v>
      </c>
    </row>
    <row r="137" ht="78.95" customHeight="1" spans="1:10">
      <c r="A137" s="216" t="s">
        <v>332</v>
      </c>
      <c r="B137" s="217" t="s">
        <v>333</v>
      </c>
      <c r="C137" s="217" t="s">
        <v>312</v>
      </c>
      <c r="D137" s="218" t="s">
        <v>36</v>
      </c>
      <c r="E137" s="219">
        <v>300</v>
      </c>
      <c r="F137" s="220">
        <v>20.95</v>
      </c>
      <c r="G137" s="192">
        <f t="shared" si="8"/>
        <v>6285</v>
      </c>
      <c r="H137" s="286"/>
      <c r="I137" s="287">
        <f t="shared" si="7"/>
        <v>0</v>
      </c>
      <c r="J137" s="232" t="s">
        <v>328</v>
      </c>
    </row>
    <row r="138" ht="78" customHeight="1" spans="1:10">
      <c r="A138" s="216" t="s">
        <v>334</v>
      </c>
      <c r="B138" s="217" t="s">
        <v>335</v>
      </c>
      <c r="C138" s="217" t="s">
        <v>312</v>
      </c>
      <c r="D138" s="218" t="s">
        <v>36</v>
      </c>
      <c r="E138" s="219"/>
      <c r="F138" s="220">
        <v>20.95</v>
      </c>
      <c r="G138" s="192">
        <f t="shared" si="8"/>
        <v>0</v>
      </c>
      <c r="H138" s="193"/>
      <c r="I138" s="208"/>
      <c r="J138" s="232" t="s">
        <v>328</v>
      </c>
    </row>
    <row r="139" ht="65.1" customHeight="1" spans="1:10">
      <c r="A139" s="216" t="s">
        <v>336</v>
      </c>
      <c r="B139" s="217" t="s">
        <v>337</v>
      </c>
      <c r="C139" s="217"/>
      <c r="D139" s="218" t="s">
        <v>36</v>
      </c>
      <c r="E139" s="219">
        <v>100</v>
      </c>
      <c r="F139" s="220">
        <v>17.13</v>
      </c>
      <c r="G139" s="192">
        <f t="shared" si="8"/>
        <v>1713</v>
      </c>
      <c r="H139" s="286"/>
      <c r="I139" s="287">
        <f t="shared" si="7"/>
        <v>0</v>
      </c>
      <c r="J139" s="232" t="s">
        <v>338</v>
      </c>
    </row>
    <row r="140" s="146" customFormat="1" ht="27.95" customHeight="1" spans="1:10">
      <c r="A140" s="225" t="s">
        <v>339</v>
      </c>
      <c r="B140" s="226"/>
      <c r="C140" s="226"/>
      <c r="D140" s="227"/>
      <c r="E140" s="228"/>
      <c r="F140" s="229"/>
      <c r="G140" s="230">
        <f>SUM(G4:G139)</f>
        <v>1816624</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73 H82 H91 H104 H107 H113 H116 H118 H120 H139 H26:H27 H33:H34 H39:H40 H55:H63 H68:H72 H75:H76 H79:H80 H85:H86 H88:H89 H95:H97 H110:H111 H122:H126 H128:H130 H133:H137">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
  <sheetViews>
    <sheetView showZeros="0" workbookViewId="0">
      <pane xSplit="1" ySplit="3" topLeftCell="B4" activePane="bottomRight" state="frozen"/>
      <selection/>
      <selection pane="topRight"/>
      <selection pane="bottomLeft"/>
      <selection pane="bottomRight" activeCell="A8" sqref="A8"/>
    </sheetView>
  </sheetViews>
  <sheetFormatPr defaultColWidth="8.25" defaultRowHeight="11.25" outlineLevelRow="4"/>
  <cols>
    <col min="1" max="1" width="5.63333333333333" style="66" customWidth="1"/>
    <col min="2" max="2" width="11.6333333333333" style="67" customWidth="1"/>
    <col min="3" max="3" width="15.6333333333333" style="68" customWidth="1"/>
    <col min="4" max="4" width="5.63333333333333" style="69" customWidth="1"/>
    <col min="5" max="5" width="6.63333333333333" style="70" customWidth="1"/>
    <col min="6" max="6" width="8.63333333333333" style="71" customWidth="1"/>
    <col min="7" max="7" width="8.63333333333333" style="72" customWidth="1"/>
    <col min="8" max="8" width="8.63333333333333" style="71" customWidth="1"/>
    <col min="9" max="9" width="8.63333333333333" style="72" customWidth="1"/>
    <col min="10" max="10" width="10.6333333333333" style="73" customWidth="1"/>
    <col min="11" max="16384" width="8.25" style="74"/>
  </cols>
  <sheetData>
    <row r="1" s="62" customFormat="1" ht="69.95" customHeight="1" spans="1:10">
      <c r="A1" s="75" t="s">
        <v>388</v>
      </c>
      <c r="B1" s="75"/>
      <c r="C1" s="75"/>
      <c r="D1" s="75"/>
      <c r="E1" s="75"/>
      <c r="F1" s="75"/>
      <c r="G1" s="75"/>
      <c r="H1" s="75"/>
      <c r="I1" s="75"/>
      <c r="J1" s="75"/>
    </row>
    <row r="2" s="63" customFormat="1" ht="30" customHeight="1" spans="1:10">
      <c r="A2" s="76" t="s">
        <v>386</v>
      </c>
      <c r="B2" s="76"/>
      <c r="C2" s="76"/>
      <c r="D2" s="76"/>
      <c r="E2" s="76"/>
      <c r="F2" s="76"/>
      <c r="G2" s="76"/>
      <c r="H2" s="76"/>
      <c r="I2" s="76"/>
      <c r="J2" s="76"/>
    </row>
    <row r="3" s="64" customFormat="1" ht="69.95" customHeight="1" spans="1:10">
      <c r="A3" s="77" t="s">
        <v>7</v>
      </c>
      <c r="B3" s="78" t="s">
        <v>18</v>
      </c>
      <c r="C3" s="79" t="s">
        <v>389</v>
      </c>
      <c r="D3" s="80" t="s">
        <v>20</v>
      </c>
      <c r="E3" s="81" t="s">
        <v>342</v>
      </c>
      <c r="F3" s="82" t="s">
        <v>390</v>
      </c>
      <c r="G3" s="83" t="s">
        <v>23</v>
      </c>
      <c r="H3" s="82" t="s">
        <v>391</v>
      </c>
      <c r="I3" s="83" t="s">
        <v>345</v>
      </c>
      <c r="J3" s="98" t="s">
        <v>11</v>
      </c>
    </row>
    <row r="4" ht="150" customHeight="1" spans="1:10">
      <c r="A4" s="84">
        <v>1</v>
      </c>
      <c r="B4" s="85" t="s">
        <v>392</v>
      </c>
      <c r="C4" s="85" t="s">
        <v>393</v>
      </c>
      <c r="D4" s="86" t="s">
        <v>394</v>
      </c>
      <c r="E4" s="87">
        <v>130000</v>
      </c>
      <c r="F4" s="88">
        <v>2.64</v>
      </c>
      <c r="G4" s="89">
        <f t="shared" ref="G4" si="0">E4*F4</f>
        <v>343200</v>
      </c>
      <c r="H4" s="90"/>
      <c r="I4" s="89">
        <f t="shared" ref="I4" si="1">E4*H4</f>
        <v>0</v>
      </c>
      <c r="J4" s="99" t="s">
        <v>395</v>
      </c>
    </row>
    <row r="5" s="65" customFormat="1" ht="30" customHeight="1" spans="1:10">
      <c r="A5" s="91" t="s">
        <v>339</v>
      </c>
      <c r="B5" s="92"/>
      <c r="C5" s="92"/>
      <c r="D5" s="93"/>
      <c r="E5" s="94"/>
      <c r="F5" s="95"/>
      <c r="G5" s="96">
        <f>SUM(G4:G4)</f>
        <v>343200</v>
      </c>
      <c r="H5" s="97"/>
      <c r="I5" s="96">
        <f>SUM(I4:I4)</f>
        <v>0</v>
      </c>
      <c r="J5" s="100"/>
    </row>
  </sheetData>
  <sheetProtection password="CF4A" sheet="1" selectLockedCells="1" objects="1"/>
  <mergeCells count="3">
    <mergeCell ref="A1:J1"/>
    <mergeCell ref="A2:J2"/>
    <mergeCell ref="A5:C5"/>
  </mergeCells>
  <dataValidations count="1">
    <dataValidation type="decimal" operator="between" allowBlank="1" showInputMessage="1" showErrorMessage="1" sqref="H4">
      <formula1>0</formula1>
      <formula2>F4</formula2>
    </dataValidation>
  </dataValidations>
  <printOptions horizontalCentered="1"/>
  <pageMargins left="0.748031496062992" right="0.196850393700787" top="0.551181102362205" bottom="0.551181102362205" header="0.31496062992126" footer="0.31496062992126"/>
  <pageSetup paperSize="9" orientation="portrait"/>
  <headerFooter>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H4" sqref="H4"/>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95" customHeight="1" spans="1:5">
      <c r="A2" s="42" t="s">
        <v>396</v>
      </c>
      <c r="B2" s="42"/>
      <c r="C2" s="42"/>
      <c r="D2" s="42"/>
      <c r="E2" s="42"/>
    </row>
    <row r="3" ht="39.95" customHeight="1" spans="1:5">
      <c r="A3" s="43" t="s">
        <v>7</v>
      </c>
      <c r="B3" s="44" t="s">
        <v>8</v>
      </c>
      <c r="C3" s="45" t="s">
        <v>9</v>
      </c>
      <c r="D3" s="46" t="s">
        <v>10</v>
      </c>
      <c r="E3" s="47" t="s">
        <v>11</v>
      </c>
    </row>
    <row r="4" ht="39.95" customHeight="1" spans="1:5">
      <c r="A4" s="48">
        <v>1</v>
      </c>
      <c r="B4" s="49" t="s">
        <v>397</v>
      </c>
      <c r="C4" s="50">
        <f>'11-超粘磨耗'!G4</f>
        <v>482800</v>
      </c>
      <c r="D4" s="50">
        <f>'11-超粘磨耗'!I4</f>
        <v>0</v>
      </c>
      <c r="E4" s="51"/>
    </row>
    <row r="5" ht="39.95" customHeight="1" spans="1:5">
      <c r="A5" s="48">
        <v>2</v>
      </c>
      <c r="B5" s="49" t="s">
        <v>398</v>
      </c>
      <c r="C5" s="50">
        <f>'11-超粘磨耗'!G5</f>
        <v>710000</v>
      </c>
      <c r="D5" s="50">
        <f>'11-超粘磨耗'!I5</f>
        <v>0</v>
      </c>
      <c r="E5" s="51"/>
    </row>
    <row r="6" ht="39.95" customHeight="1" spans="1:5">
      <c r="A6" s="48"/>
      <c r="B6" s="49"/>
      <c r="C6" s="50"/>
      <c r="D6" s="52"/>
      <c r="E6" s="51"/>
    </row>
    <row r="7" ht="39.95" customHeight="1" spans="1:5">
      <c r="A7" s="53"/>
      <c r="B7" s="54" t="s">
        <v>14</v>
      </c>
      <c r="C7" s="55">
        <f>SUM(C4:C6)</f>
        <v>1192800</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showZeros="0" workbookViewId="0">
      <pane xSplit="1" ySplit="3" topLeftCell="B4" activePane="bottomRight" state="frozen"/>
      <selection/>
      <selection pane="topRight"/>
      <selection pane="bottomLeft"/>
      <selection pane="bottomRight" activeCell="H5" sqref="H5"/>
    </sheetView>
  </sheetViews>
  <sheetFormatPr defaultColWidth="8.25" defaultRowHeight="11.25" outlineLevelRow="5"/>
  <cols>
    <col min="1" max="1" width="5.375" style="4" customWidth="1"/>
    <col min="2" max="2" width="11.6333333333333" style="5" customWidth="1"/>
    <col min="3" max="3" width="15.6333333333333" style="6" customWidth="1"/>
    <col min="4" max="4" width="5.63333333333333" style="7" customWidth="1"/>
    <col min="5" max="5" width="6.63333333333333" style="8" customWidth="1"/>
    <col min="6" max="6" width="8.63333333333333" style="9" customWidth="1"/>
    <col min="7" max="7" width="8.63333333333333" style="10" customWidth="1"/>
    <col min="8" max="8" width="8.63333333333333" style="9" customWidth="1"/>
    <col min="9" max="9" width="8.63333333333333" style="10" customWidth="1"/>
    <col min="10" max="10" width="10.6333333333333" style="11" customWidth="1"/>
    <col min="11" max="16384" width="8.25" style="12"/>
  </cols>
  <sheetData>
    <row r="1" s="1" customFormat="1" ht="69.95" customHeight="1" spans="1:10">
      <c r="A1" s="13" t="s">
        <v>399</v>
      </c>
      <c r="B1" s="13"/>
      <c r="C1" s="13"/>
      <c r="D1" s="13"/>
      <c r="E1" s="13"/>
      <c r="F1" s="13"/>
      <c r="G1" s="13"/>
      <c r="H1" s="13"/>
      <c r="I1" s="13"/>
      <c r="J1" s="13"/>
    </row>
    <row r="2" s="2" customFormat="1" ht="94" customHeight="1" spans="1:10">
      <c r="A2" s="14" t="s">
        <v>400</v>
      </c>
      <c r="B2" s="14"/>
      <c r="C2" s="14"/>
      <c r="D2" s="14"/>
      <c r="E2" s="14"/>
      <c r="F2" s="14"/>
      <c r="G2" s="14"/>
      <c r="H2" s="14"/>
      <c r="I2" s="14"/>
      <c r="J2" s="14"/>
    </row>
    <row r="3" s="3" customFormat="1" ht="69.95" customHeight="1" spans="1:10">
      <c r="A3" s="15" t="s">
        <v>7</v>
      </c>
      <c r="B3" s="16" t="s">
        <v>18</v>
      </c>
      <c r="C3" s="17" t="s">
        <v>389</v>
      </c>
      <c r="D3" s="18" t="s">
        <v>20</v>
      </c>
      <c r="E3" s="19" t="s">
        <v>342</v>
      </c>
      <c r="F3" s="20" t="s">
        <v>390</v>
      </c>
      <c r="G3" s="21" t="s">
        <v>23</v>
      </c>
      <c r="H3" s="20" t="s">
        <v>391</v>
      </c>
      <c r="I3" s="21" t="s">
        <v>345</v>
      </c>
      <c r="J3" s="36" t="s">
        <v>11</v>
      </c>
    </row>
    <row r="4" ht="150" customHeight="1" spans="1:10">
      <c r="A4" s="22">
        <v>1</v>
      </c>
      <c r="B4" s="23" t="s">
        <v>401</v>
      </c>
      <c r="C4" s="23" t="s">
        <v>402</v>
      </c>
      <c r="D4" s="24" t="s">
        <v>394</v>
      </c>
      <c r="E4" s="25">
        <v>85000</v>
      </c>
      <c r="F4" s="26">
        <v>5.68</v>
      </c>
      <c r="G4" s="27">
        <f t="shared" ref="G4" si="0">E4*F4</f>
        <v>482800</v>
      </c>
      <c r="H4" s="28"/>
      <c r="I4" s="27">
        <f>ROUND(E4*H4,0)</f>
        <v>0</v>
      </c>
      <c r="J4" s="37" t="s">
        <v>403</v>
      </c>
    </row>
    <row r="5" ht="150" customHeight="1" spans="1:10">
      <c r="A5" s="22">
        <v>2</v>
      </c>
      <c r="B5" s="23" t="s">
        <v>401</v>
      </c>
      <c r="C5" s="23" t="s">
        <v>402</v>
      </c>
      <c r="D5" s="24" t="s">
        <v>394</v>
      </c>
      <c r="E5" s="25">
        <v>125000</v>
      </c>
      <c r="F5" s="26">
        <v>5.68</v>
      </c>
      <c r="G5" s="27">
        <f t="shared" ref="G5" si="1">E5*F5</f>
        <v>710000</v>
      </c>
      <c r="H5" s="28"/>
      <c r="I5" s="27">
        <f>ROUND(E5*H5,0)</f>
        <v>0</v>
      </c>
      <c r="J5" s="37" t="s">
        <v>404</v>
      </c>
    </row>
    <row r="6" s="2" customFormat="1" ht="36" customHeight="1" spans="1:10">
      <c r="A6" s="29" t="s">
        <v>339</v>
      </c>
      <c r="B6" s="30"/>
      <c r="C6" s="30"/>
      <c r="D6" s="31"/>
      <c r="E6" s="32"/>
      <c r="F6" s="33"/>
      <c r="G6" s="34">
        <f>SUM(G4:G5)</f>
        <v>1192800</v>
      </c>
      <c r="H6" s="35"/>
      <c r="I6" s="34">
        <f>SUM(I4:I5)</f>
        <v>0</v>
      </c>
      <c r="J6" s="38"/>
    </row>
  </sheetData>
  <sheetProtection password="CF4A" sheet="1" selectLockedCells="1" objects="1"/>
  <mergeCells count="3">
    <mergeCell ref="A1:J1"/>
    <mergeCell ref="A2:J2"/>
    <mergeCell ref="A6:C6"/>
  </mergeCells>
  <dataValidations count="1">
    <dataValidation type="decimal" operator="between" allowBlank="1" showInputMessage="1" showErrorMessage="1" sqref="H4:H5">
      <formula1>0</formula1>
      <formula2>F4</formula2>
    </dataValidation>
  </dataValidations>
  <printOptions horizontalCentered="1"/>
  <pageMargins left="0.748031496062992" right="0.196850393700787" top="0.551181102362205" bottom="0.551181102362205" header="0.31496062992126" footer="0.31496062992126"/>
  <pageSetup paperSize="9" orientation="portrait"/>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pane xSplit="1" ySplit="3" topLeftCell="B6" activePane="bottomRight" state="frozen"/>
      <selection/>
      <selection pane="topRight"/>
      <selection pane="bottomLeft"/>
      <selection pane="bottomRight" activeCell="H5" sqref="H5"/>
    </sheetView>
  </sheetViews>
  <sheetFormatPr defaultColWidth="9" defaultRowHeight="14.25"/>
  <cols>
    <col min="1" max="1" width="5.63333333333333" style="101" customWidth="1"/>
    <col min="2" max="2" width="11.6333333333333" style="101" customWidth="1"/>
    <col min="3" max="3" width="15.6333333333333" style="101" customWidth="1"/>
    <col min="4" max="4" width="5.63333333333333" style="101" customWidth="1"/>
    <col min="5" max="5" width="6.63333333333333" style="101" customWidth="1"/>
    <col min="6" max="6" width="8.63333333333333" style="102" customWidth="1"/>
    <col min="7" max="7" width="8.63333333333333" style="101" customWidth="1"/>
    <col min="8" max="8" width="8.63333333333333" style="102" customWidth="1"/>
    <col min="9" max="9" width="8.63333333333333" style="101" customWidth="1"/>
    <col min="10" max="10" width="10.6333333333333" style="101" customWidth="1"/>
    <col min="11" max="16384" width="9" style="101"/>
  </cols>
  <sheetData>
    <row r="1" ht="69.95" customHeight="1" spans="1:10">
      <c r="A1" s="103" t="s">
        <v>340</v>
      </c>
      <c r="B1" s="103"/>
      <c r="C1" s="103"/>
      <c r="D1" s="103"/>
      <c r="E1" s="103"/>
      <c r="F1" s="104"/>
      <c r="G1" s="103"/>
      <c r="H1" s="104"/>
      <c r="I1" s="103"/>
      <c r="J1" s="103"/>
    </row>
    <row r="2" ht="39.95" customHeight="1" spans="1:10">
      <c r="A2" s="105" t="s">
        <v>341</v>
      </c>
      <c r="B2" s="106"/>
      <c r="C2" s="106"/>
      <c r="D2" s="106"/>
      <c r="E2" s="106"/>
      <c r="F2" s="107"/>
      <c r="G2" s="106"/>
      <c r="H2" s="107"/>
      <c r="I2" s="106"/>
      <c r="J2" s="106"/>
    </row>
    <row r="3" ht="69.95" customHeight="1" spans="1:10">
      <c r="A3" s="108" t="s">
        <v>7</v>
      </c>
      <c r="B3" s="109" t="s">
        <v>18</v>
      </c>
      <c r="C3" s="110" t="s">
        <v>19</v>
      </c>
      <c r="D3" s="111" t="s">
        <v>20</v>
      </c>
      <c r="E3" s="112" t="s">
        <v>342</v>
      </c>
      <c r="F3" s="113" t="s">
        <v>343</v>
      </c>
      <c r="G3" s="114" t="s">
        <v>23</v>
      </c>
      <c r="H3" s="113" t="s">
        <v>344</v>
      </c>
      <c r="I3" s="114" t="s">
        <v>345</v>
      </c>
      <c r="J3" s="137" t="s">
        <v>11</v>
      </c>
    </row>
    <row r="4" ht="140.25" customHeight="1" spans="1:10">
      <c r="A4" s="115">
        <v>1</v>
      </c>
      <c r="B4" s="116" t="s">
        <v>346</v>
      </c>
      <c r="C4" s="242" t="s">
        <v>347</v>
      </c>
      <c r="D4" s="117" t="s">
        <v>36</v>
      </c>
      <c r="E4" s="118">
        <v>300000</v>
      </c>
      <c r="F4" s="119">
        <v>8.5</v>
      </c>
      <c r="G4" s="120">
        <f t="shared" ref="G4:G12" si="0">ROUND(E4*F4,0)</f>
        <v>2550000</v>
      </c>
      <c r="H4" s="121"/>
      <c r="I4" s="120">
        <f t="shared" ref="I4:I12" si="1">ROUND(E4*H4,0)</f>
        <v>0</v>
      </c>
      <c r="J4" s="138" t="s">
        <v>348</v>
      </c>
    </row>
    <row r="5" ht="50.25" customHeight="1" spans="1:10">
      <c r="A5" s="115">
        <v>2</v>
      </c>
      <c r="B5" s="116" t="s">
        <v>349</v>
      </c>
      <c r="C5" s="116" t="s">
        <v>350</v>
      </c>
      <c r="D5" s="117" t="s">
        <v>351</v>
      </c>
      <c r="E5" s="118">
        <v>10</v>
      </c>
      <c r="F5" s="119">
        <v>4500</v>
      </c>
      <c r="G5" s="120">
        <f t="shared" si="0"/>
        <v>45000</v>
      </c>
      <c r="H5" s="121"/>
      <c r="I5" s="120">
        <f t="shared" si="1"/>
        <v>0</v>
      </c>
      <c r="J5" s="138" t="s">
        <v>352</v>
      </c>
    </row>
    <row r="6" ht="50.25" customHeight="1" spans="1:10">
      <c r="A6" s="115">
        <v>3</v>
      </c>
      <c r="B6" s="116" t="s">
        <v>353</v>
      </c>
      <c r="C6" s="116" t="s">
        <v>354</v>
      </c>
      <c r="D6" s="117" t="s">
        <v>351</v>
      </c>
      <c r="E6" s="118">
        <v>10</v>
      </c>
      <c r="F6" s="119">
        <v>1800</v>
      </c>
      <c r="G6" s="120">
        <f t="shared" si="0"/>
        <v>18000</v>
      </c>
      <c r="H6" s="121"/>
      <c r="I6" s="120">
        <f t="shared" si="1"/>
        <v>0</v>
      </c>
      <c r="J6" s="138" t="s">
        <v>352</v>
      </c>
    </row>
    <row r="7" ht="50.25" customHeight="1" spans="1:10">
      <c r="A7" s="115">
        <v>4</v>
      </c>
      <c r="B7" s="116" t="s">
        <v>355</v>
      </c>
      <c r="C7" s="116" t="s">
        <v>354</v>
      </c>
      <c r="D7" s="117" t="s">
        <v>351</v>
      </c>
      <c r="E7" s="118">
        <v>10</v>
      </c>
      <c r="F7" s="119">
        <v>1500</v>
      </c>
      <c r="G7" s="120">
        <f t="shared" si="0"/>
        <v>15000</v>
      </c>
      <c r="H7" s="121"/>
      <c r="I7" s="120">
        <f t="shared" si="1"/>
        <v>0</v>
      </c>
      <c r="J7" s="138" t="s">
        <v>352</v>
      </c>
    </row>
    <row r="8" ht="50.25" customHeight="1" spans="1:10">
      <c r="A8" s="115">
        <v>5</v>
      </c>
      <c r="B8" s="116" t="s">
        <v>356</v>
      </c>
      <c r="C8" s="116" t="s">
        <v>357</v>
      </c>
      <c r="D8" s="117" t="s">
        <v>351</v>
      </c>
      <c r="E8" s="118">
        <v>10</v>
      </c>
      <c r="F8" s="119">
        <v>7000</v>
      </c>
      <c r="G8" s="120">
        <f t="shared" si="0"/>
        <v>70000</v>
      </c>
      <c r="H8" s="121"/>
      <c r="I8" s="120">
        <f t="shared" si="1"/>
        <v>0</v>
      </c>
      <c r="J8" s="138" t="s">
        <v>352</v>
      </c>
    </row>
    <row r="9" ht="50.25" customHeight="1" spans="1:10">
      <c r="A9" s="115">
        <v>6</v>
      </c>
      <c r="B9" s="116" t="s">
        <v>358</v>
      </c>
      <c r="C9" s="116" t="s">
        <v>359</v>
      </c>
      <c r="D9" s="117" t="s">
        <v>351</v>
      </c>
      <c r="E9" s="118">
        <v>10</v>
      </c>
      <c r="F9" s="119">
        <v>1800</v>
      </c>
      <c r="G9" s="120">
        <f t="shared" si="0"/>
        <v>18000</v>
      </c>
      <c r="H9" s="121"/>
      <c r="I9" s="120">
        <f t="shared" si="1"/>
        <v>0</v>
      </c>
      <c r="J9" s="138" t="s">
        <v>352</v>
      </c>
    </row>
    <row r="10" ht="50.25" customHeight="1" spans="1:10">
      <c r="A10" s="115">
        <v>7</v>
      </c>
      <c r="B10" s="116" t="s">
        <v>360</v>
      </c>
      <c r="C10" s="116" t="s">
        <v>361</v>
      </c>
      <c r="D10" s="117" t="s">
        <v>351</v>
      </c>
      <c r="E10" s="118">
        <v>20</v>
      </c>
      <c r="F10" s="119">
        <v>700</v>
      </c>
      <c r="G10" s="120">
        <f t="shared" si="0"/>
        <v>14000</v>
      </c>
      <c r="H10" s="121"/>
      <c r="I10" s="120">
        <f t="shared" si="1"/>
        <v>0</v>
      </c>
      <c r="J10" s="138" t="s">
        <v>352</v>
      </c>
    </row>
    <row r="11" ht="50.25" customHeight="1" spans="1:10">
      <c r="A11" s="115">
        <v>8</v>
      </c>
      <c r="B11" s="116" t="s">
        <v>362</v>
      </c>
      <c r="C11" s="116" t="s">
        <v>363</v>
      </c>
      <c r="D11" s="117" t="s">
        <v>351</v>
      </c>
      <c r="E11" s="118">
        <v>10</v>
      </c>
      <c r="F11" s="119">
        <v>2000</v>
      </c>
      <c r="G11" s="120">
        <f t="shared" si="0"/>
        <v>20000</v>
      </c>
      <c r="H11" s="121"/>
      <c r="I11" s="120">
        <f t="shared" si="1"/>
        <v>0</v>
      </c>
      <c r="J11" s="138" t="s">
        <v>352</v>
      </c>
    </row>
    <row r="12" ht="50.25" customHeight="1" spans="1:10">
      <c r="A12" s="115">
        <v>9</v>
      </c>
      <c r="B12" s="116" t="s">
        <v>364</v>
      </c>
      <c r="C12" s="116" t="s">
        <v>365</v>
      </c>
      <c r="D12" s="117" t="s">
        <v>351</v>
      </c>
      <c r="E12" s="118">
        <v>30</v>
      </c>
      <c r="F12" s="122">
        <v>1800</v>
      </c>
      <c r="G12" s="120">
        <f t="shared" si="0"/>
        <v>54000</v>
      </c>
      <c r="H12" s="121"/>
      <c r="I12" s="120">
        <f t="shared" si="1"/>
        <v>0</v>
      </c>
      <c r="J12" s="138" t="s">
        <v>352</v>
      </c>
    </row>
    <row r="13" ht="32.1" customHeight="1" spans="1:10">
      <c r="A13" s="234" t="s">
        <v>339</v>
      </c>
      <c r="B13" s="235"/>
      <c r="C13" s="235"/>
      <c r="D13" s="236"/>
      <c r="E13" s="127"/>
      <c r="F13" s="128"/>
      <c r="G13" s="129">
        <f>SUM(G4:G12)</f>
        <v>2804000</v>
      </c>
      <c r="H13" s="128"/>
      <c r="I13" s="129">
        <f>SUM(I4:I12)</f>
        <v>0</v>
      </c>
      <c r="J13" s="139"/>
    </row>
  </sheetData>
  <sheetProtection password="CF4A" sheet="1" selectLockedCells="1" objects="1"/>
  <mergeCells count="3">
    <mergeCell ref="A1:J1"/>
    <mergeCell ref="A2:J2"/>
    <mergeCell ref="A13:C13"/>
  </mergeCells>
  <dataValidations count="1">
    <dataValidation type="decimal" operator="lessThanOrEqual" allowBlank="1" showInputMessage="1" showErrorMessage="1" sqref="H4:H12">
      <formula1>F4</formula1>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4" sqref="D4"/>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366</v>
      </c>
      <c r="B2" s="42"/>
      <c r="C2" s="42"/>
      <c r="D2" s="42"/>
      <c r="E2" s="42"/>
    </row>
    <row r="3" ht="39.95" customHeight="1" spans="1:5">
      <c r="A3" s="43" t="s">
        <v>7</v>
      </c>
      <c r="B3" s="44" t="s">
        <v>8</v>
      </c>
      <c r="C3" s="45" t="s">
        <v>9</v>
      </c>
      <c r="D3" s="46" t="s">
        <v>10</v>
      </c>
      <c r="E3" s="47" t="s">
        <v>11</v>
      </c>
    </row>
    <row r="4" ht="39.95" customHeight="1" spans="1:5">
      <c r="A4" s="48">
        <v>1</v>
      </c>
      <c r="B4" s="49" t="s">
        <v>12</v>
      </c>
      <c r="C4" s="50">
        <f>'2-株洲劳务'!G140</f>
        <v>516900</v>
      </c>
      <c r="D4" s="50">
        <f>'2-株洲劳务'!I140</f>
        <v>0</v>
      </c>
      <c r="E4" s="51"/>
    </row>
    <row r="5" ht="39.95" customHeight="1" spans="1:5">
      <c r="A5" s="48">
        <v>2</v>
      </c>
      <c r="B5" s="49" t="s">
        <v>13</v>
      </c>
      <c r="C5" s="50">
        <f>'2-株洲设备'!G13</f>
        <v>956100</v>
      </c>
      <c r="D5" s="50">
        <f>'2-株洲设备'!I13</f>
        <v>0</v>
      </c>
      <c r="E5" s="51"/>
    </row>
    <row r="6" ht="39.95" customHeight="1" spans="1:5">
      <c r="A6" s="48"/>
      <c r="B6" s="49"/>
      <c r="C6" s="50"/>
      <c r="D6" s="52"/>
      <c r="E6" s="51"/>
    </row>
    <row r="7" ht="39.95" customHeight="1" spans="1:5">
      <c r="A7" s="53"/>
      <c r="B7" s="54" t="s">
        <v>14</v>
      </c>
      <c r="C7" s="55">
        <f>SUM(C4:C6)</f>
        <v>1473000</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67" sqref="H67"/>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243" customWidth="1"/>
    <col min="6" max="6" width="8.63333333333333" style="244"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8"/>
      <c r="F1" s="158"/>
      <c r="G1" s="158"/>
      <c r="H1" s="159"/>
      <c r="I1" s="158"/>
      <c r="J1" s="158"/>
    </row>
    <row r="2" s="142" customFormat="1" ht="33.95" customHeight="1" spans="1:10">
      <c r="A2" s="160" t="s">
        <v>367</v>
      </c>
      <c r="B2" s="160"/>
      <c r="C2" s="160"/>
      <c r="D2" s="160"/>
      <c r="E2" s="160"/>
      <c r="F2" s="160"/>
      <c r="G2" s="160"/>
      <c r="H2" s="162"/>
      <c r="I2" s="160"/>
      <c r="J2" s="160"/>
    </row>
    <row r="3" s="143" customFormat="1" ht="99.95" customHeight="1" spans="1:10">
      <c r="A3" s="163"/>
      <c r="B3" s="164" t="s">
        <v>18</v>
      </c>
      <c r="C3" s="165" t="s">
        <v>19</v>
      </c>
      <c r="D3" s="166" t="s">
        <v>20</v>
      </c>
      <c r="E3" s="245" t="s">
        <v>21</v>
      </c>
      <c r="F3" s="166" t="s">
        <v>22</v>
      </c>
      <c r="G3" s="169" t="s">
        <v>23</v>
      </c>
      <c r="H3" s="170" t="s">
        <v>24</v>
      </c>
      <c r="I3" s="202" t="s">
        <v>25</v>
      </c>
      <c r="J3" s="203" t="s">
        <v>26</v>
      </c>
    </row>
    <row r="4" s="144" customFormat="1" ht="29.1" customHeight="1" spans="1:10">
      <c r="A4" s="171" t="s">
        <v>27</v>
      </c>
      <c r="B4" s="172" t="s">
        <v>28</v>
      </c>
      <c r="C4" s="172"/>
      <c r="D4" s="173"/>
      <c r="E4" s="246"/>
      <c r="F4" s="247">
        <v>0</v>
      </c>
      <c r="G4" s="176">
        <v>0</v>
      </c>
      <c r="H4" s="177">
        <v>0</v>
      </c>
      <c r="I4" s="204"/>
      <c r="J4" s="205"/>
    </row>
    <row r="5" s="144" customFormat="1" ht="29.1" customHeight="1" spans="1:10">
      <c r="A5" s="171" t="s">
        <v>29</v>
      </c>
      <c r="B5" s="178" t="s">
        <v>30</v>
      </c>
      <c r="C5" s="172"/>
      <c r="D5" s="173"/>
      <c r="E5" s="246"/>
      <c r="F5" s="247"/>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ROUND(F7*报价汇总表2!$C$8,2)</f>
        <v>0</v>
      </c>
      <c r="I7" s="208"/>
      <c r="J7" s="209"/>
    </row>
    <row r="8" s="144" customFormat="1" ht="48.95" customHeight="1" spans="1:10">
      <c r="A8" s="187" t="s">
        <v>37</v>
      </c>
      <c r="B8" s="188" t="s">
        <v>38</v>
      </c>
      <c r="C8" s="188"/>
      <c r="D8" s="189" t="s">
        <v>36</v>
      </c>
      <c r="E8" s="190"/>
      <c r="F8" s="191">
        <v>27.19</v>
      </c>
      <c r="G8" s="192">
        <f t="shared" si="0"/>
        <v>0</v>
      </c>
      <c r="H8" s="193">
        <f>ROUND(F8*报价汇总表2!$C$8,2)</f>
        <v>0</v>
      </c>
      <c r="I8" s="208"/>
      <c r="J8" s="209"/>
    </row>
    <row r="9" s="144" customFormat="1" ht="48" customHeight="1" spans="1:10">
      <c r="A9" s="187" t="s">
        <v>39</v>
      </c>
      <c r="B9" s="188" t="s">
        <v>40</v>
      </c>
      <c r="C9" s="188"/>
      <c r="D9" s="189" t="s">
        <v>36</v>
      </c>
      <c r="E9" s="190"/>
      <c r="F9" s="191">
        <v>20.39</v>
      </c>
      <c r="G9" s="192">
        <f t="shared" si="0"/>
        <v>0</v>
      </c>
      <c r="H9" s="193">
        <f>ROUND(F9*报价汇总表2!$C$8,2)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ROUND(F12*报价汇总表2!$C$8,2)</f>
        <v>0</v>
      </c>
      <c r="I12" s="208"/>
      <c r="J12" s="210"/>
    </row>
    <row r="13" ht="42" hidden="1" customHeight="1" spans="1:10">
      <c r="A13" s="187" t="s">
        <v>49</v>
      </c>
      <c r="B13" s="188" t="s">
        <v>50</v>
      </c>
      <c r="C13" s="188" t="s">
        <v>51</v>
      </c>
      <c r="D13" s="189" t="s">
        <v>48</v>
      </c>
      <c r="E13" s="190"/>
      <c r="F13" s="191">
        <v>156.95</v>
      </c>
      <c r="G13" s="192">
        <f t="shared" si="0"/>
        <v>0</v>
      </c>
      <c r="H13" s="193">
        <f>ROUND(F13*报价汇总表2!$C$8,2)</f>
        <v>0</v>
      </c>
      <c r="I13" s="208"/>
      <c r="J13" s="210"/>
    </row>
    <row r="14" ht="42" hidden="1" customHeight="1" spans="1:10">
      <c r="A14" s="187" t="s">
        <v>52</v>
      </c>
      <c r="B14" s="188" t="s">
        <v>53</v>
      </c>
      <c r="C14" s="188" t="s">
        <v>47</v>
      </c>
      <c r="D14" s="189" t="s">
        <v>48</v>
      </c>
      <c r="E14" s="190"/>
      <c r="F14" s="191">
        <v>191.55</v>
      </c>
      <c r="G14" s="192">
        <f t="shared" si="0"/>
        <v>0</v>
      </c>
      <c r="H14" s="193">
        <f>ROUND(F14*报价汇总表2!$C$8,2)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c r="F16" s="191">
        <v>155.88</v>
      </c>
      <c r="G16" s="192">
        <f t="shared" ref="G16:G67" si="1">ROUND(E16*F16,0)</f>
        <v>0</v>
      </c>
      <c r="H16" s="193">
        <f>ROUND(F16*报价汇总表2!$C$8,2)</f>
        <v>0</v>
      </c>
      <c r="I16" s="208"/>
      <c r="J16" s="210"/>
    </row>
    <row r="17" ht="66" customHeight="1" spans="1:10">
      <c r="A17" s="187" t="s">
        <v>58</v>
      </c>
      <c r="B17" s="188" t="s">
        <v>59</v>
      </c>
      <c r="C17" s="188" t="s">
        <v>60</v>
      </c>
      <c r="D17" s="189" t="s">
        <v>36</v>
      </c>
      <c r="E17" s="190"/>
      <c r="F17" s="191">
        <v>2.21</v>
      </c>
      <c r="G17" s="192">
        <f t="shared" si="1"/>
        <v>0</v>
      </c>
      <c r="H17" s="193">
        <f>ROUND(F17*报价汇总表2!$C$8,2)</f>
        <v>0</v>
      </c>
      <c r="I17" s="208"/>
      <c r="J17" s="210" t="s">
        <v>61</v>
      </c>
    </row>
    <row r="18" ht="53.1" customHeight="1" spans="1:10">
      <c r="A18" s="187" t="s">
        <v>62</v>
      </c>
      <c r="B18" s="188" t="s">
        <v>63</v>
      </c>
      <c r="C18" s="188" t="s">
        <v>47</v>
      </c>
      <c r="D18" s="189" t="s">
        <v>48</v>
      </c>
      <c r="E18" s="190"/>
      <c r="F18" s="191">
        <v>102.07</v>
      </c>
      <c r="G18" s="192">
        <f t="shared" si="1"/>
        <v>0</v>
      </c>
      <c r="H18" s="193">
        <f>ROUND(F18*报价汇总表2!$C$8,2)</f>
        <v>0</v>
      </c>
      <c r="I18" s="208"/>
      <c r="J18" s="210"/>
    </row>
    <row r="19" ht="50.1" customHeight="1" spans="1:10">
      <c r="A19" s="187" t="s">
        <v>64</v>
      </c>
      <c r="B19" s="188" t="s">
        <v>65</v>
      </c>
      <c r="C19" s="188" t="s">
        <v>47</v>
      </c>
      <c r="D19" s="189" t="s">
        <v>48</v>
      </c>
      <c r="E19" s="190"/>
      <c r="F19" s="191">
        <v>102.07</v>
      </c>
      <c r="G19" s="192">
        <f t="shared" si="1"/>
        <v>0</v>
      </c>
      <c r="H19" s="193">
        <f>ROUND(F19*报价汇总表2!$C$8,2)</f>
        <v>0</v>
      </c>
      <c r="I19" s="208"/>
      <c r="J19" s="210"/>
    </row>
    <row r="20" ht="60.95" customHeight="1" spans="1:10">
      <c r="A20" s="187" t="s">
        <v>66</v>
      </c>
      <c r="B20" s="188" t="s">
        <v>67</v>
      </c>
      <c r="C20" s="188" t="s">
        <v>47</v>
      </c>
      <c r="D20" s="189" t="s">
        <v>48</v>
      </c>
      <c r="E20" s="190"/>
      <c r="F20" s="191">
        <v>87.31</v>
      </c>
      <c r="G20" s="192">
        <f t="shared" si="1"/>
        <v>0</v>
      </c>
      <c r="H20" s="193">
        <f>ROUND(F20*报价汇总表2!$C$8,2)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ROUND(F22*报价汇总表2!$C$8,2)</f>
        <v>0</v>
      </c>
      <c r="I22" s="208"/>
      <c r="J22" s="210"/>
    </row>
    <row r="23" ht="69" customHeight="1" spans="1:10">
      <c r="A23" s="187" t="s">
        <v>73</v>
      </c>
      <c r="B23" s="188" t="s">
        <v>74</v>
      </c>
      <c r="C23" s="188" t="s">
        <v>72</v>
      </c>
      <c r="D23" s="194" t="s">
        <v>48</v>
      </c>
      <c r="E23" s="190"/>
      <c r="F23" s="191">
        <v>121.75</v>
      </c>
      <c r="G23" s="192">
        <f t="shared" si="1"/>
        <v>0</v>
      </c>
      <c r="H23" s="193">
        <f>ROUND(F23*报价汇总表2!$C$8,2)</f>
        <v>0</v>
      </c>
      <c r="I23" s="208"/>
      <c r="J23" s="210"/>
    </row>
    <row r="24" ht="51" customHeight="1" spans="1:10">
      <c r="A24" s="187" t="s">
        <v>75</v>
      </c>
      <c r="B24" s="195" t="s">
        <v>76</v>
      </c>
      <c r="C24" s="188" t="s">
        <v>72</v>
      </c>
      <c r="D24" s="196" t="s">
        <v>48</v>
      </c>
      <c r="E24" s="190"/>
      <c r="F24" s="191">
        <v>170.55</v>
      </c>
      <c r="G24" s="192">
        <f t="shared" si="1"/>
        <v>0</v>
      </c>
      <c r="H24" s="193">
        <f>ROUND(F24*报价汇总表2!$C$8,2)</f>
        <v>0</v>
      </c>
      <c r="I24" s="208"/>
      <c r="J24" s="210"/>
    </row>
    <row r="25" ht="56.1" customHeight="1" spans="1:10">
      <c r="A25" s="187" t="s">
        <v>77</v>
      </c>
      <c r="B25" s="195" t="s">
        <v>78</v>
      </c>
      <c r="C25" s="188" t="s">
        <v>72</v>
      </c>
      <c r="D25" s="196" t="s">
        <v>48</v>
      </c>
      <c r="E25" s="190"/>
      <c r="F25" s="191">
        <v>58.81</v>
      </c>
      <c r="G25" s="192">
        <f t="shared" si="1"/>
        <v>0</v>
      </c>
      <c r="H25" s="193">
        <f>ROUND(F25*报价汇总表2!$C$8,2)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41.78</v>
      </c>
      <c r="G28" s="192">
        <f t="shared" si="1"/>
        <v>0</v>
      </c>
      <c r="H28" s="193">
        <f>ROUND(F28*报价汇总表2!$C$8,2)</f>
        <v>0</v>
      </c>
      <c r="I28" s="208"/>
      <c r="J28" s="210"/>
    </row>
    <row r="29" ht="56.1" customHeight="1" spans="1:10">
      <c r="A29" s="187" t="s">
        <v>86</v>
      </c>
      <c r="B29" s="188" t="s">
        <v>87</v>
      </c>
      <c r="C29" s="188" t="s">
        <v>85</v>
      </c>
      <c r="D29" s="189" t="s">
        <v>36</v>
      </c>
      <c r="E29" s="190"/>
      <c r="F29" s="191">
        <v>2.05</v>
      </c>
      <c r="G29" s="192">
        <f t="shared" si="1"/>
        <v>0</v>
      </c>
      <c r="H29" s="193">
        <f>ROUND(F29*报价汇总表2!$C$8,2)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24.8</v>
      </c>
      <c r="G31" s="192">
        <f t="shared" si="1"/>
        <v>0</v>
      </c>
      <c r="H31" s="193">
        <f>ROUND(F31*报价汇总表2!$C$8,2)</f>
        <v>0</v>
      </c>
      <c r="I31" s="208"/>
      <c r="J31" s="210"/>
    </row>
    <row r="32" ht="54" customHeight="1" spans="1:10">
      <c r="A32" s="187" t="s">
        <v>92</v>
      </c>
      <c r="B32" s="188" t="s">
        <v>93</v>
      </c>
      <c r="C32" s="188" t="s">
        <v>85</v>
      </c>
      <c r="D32" s="189" t="s">
        <v>36</v>
      </c>
      <c r="E32" s="190"/>
      <c r="F32" s="191">
        <v>2.42</v>
      </c>
      <c r="G32" s="192">
        <f t="shared" si="1"/>
        <v>0</v>
      </c>
      <c r="H32" s="193">
        <f>ROUND(F32*报价汇总表2!$C$8,2)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63.59</v>
      </c>
      <c r="G35" s="192">
        <f t="shared" si="1"/>
        <v>0</v>
      </c>
      <c r="H35" s="193">
        <f>ROUND(F35*报价汇总表2!$C$8,2)</f>
        <v>0</v>
      </c>
      <c r="I35" s="208"/>
      <c r="J35" s="210"/>
    </row>
    <row r="36" ht="48.95" customHeight="1" spans="1:10">
      <c r="A36" s="187" t="s">
        <v>101</v>
      </c>
      <c r="B36" s="188" t="s">
        <v>102</v>
      </c>
      <c r="C36" s="188" t="s">
        <v>100</v>
      </c>
      <c r="D36" s="189" t="s">
        <v>36</v>
      </c>
      <c r="E36" s="190"/>
      <c r="F36" s="191">
        <v>3.1</v>
      </c>
      <c r="G36" s="192">
        <f t="shared" si="1"/>
        <v>0</v>
      </c>
      <c r="H36" s="193">
        <f>ROUND(F36*报价汇总表2!$C$8,2)</f>
        <v>0</v>
      </c>
      <c r="I36" s="208"/>
      <c r="J36" s="210"/>
    </row>
    <row r="37" ht="54.95" customHeight="1" spans="1:10">
      <c r="A37" s="187" t="s">
        <v>103</v>
      </c>
      <c r="B37" s="188" t="s">
        <v>104</v>
      </c>
      <c r="C37" s="188" t="s">
        <v>100</v>
      </c>
      <c r="D37" s="189" t="s">
        <v>36</v>
      </c>
      <c r="E37" s="190"/>
      <c r="F37" s="191">
        <v>62.01</v>
      </c>
      <c r="G37" s="192">
        <f t="shared" si="1"/>
        <v>0</v>
      </c>
      <c r="H37" s="193">
        <f>ROUND(F37*报价汇总表2!$C$8,2)</f>
        <v>0</v>
      </c>
      <c r="I37" s="208"/>
      <c r="J37" s="210"/>
    </row>
    <row r="38" ht="47.1" customHeight="1" spans="1:10">
      <c r="A38" s="187" t="s">
        <v>105</v>
      </c>
      <c r="B38" s="188" t="s">
        <v>106</v>
      </c>
      <c r="C38" s="188" t="s">
        <v>100</v>
      </c>
      <c r="D38" s="189" t="s">
        <v>36</v>
      </c>
      <c r="E38" s="190"/>
      <c r="F38" s="191">
        <v>3.05</v>
      </c>
      <c r="G38" s="192">
        <f t="shared" si="1"/>
        <v>0</v>
      </c>
      <c r="H38" s="193">
        <f>ROUND(F38*报价汇总表2!$C$8,2)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23</v>
      </c>
      <c r="G41" s="192">
        <f t="shared" si="1"/>
        <v>0</v>
      </c>
      <c r="H41" s="193">
        <f>ROUND(F41*报价汇总表2!$C$8,2)</f>
        <v>0</v>
      </c>
      <c r="I41" s="208"/>
      <c r="J41" s="210"/>
    </row>
    <row r="42" ht="69.95" customHeight="1" spans="1:10">
      <c r="A42" s="187" t="s">
        <v>114</v>
      </c>
      <c r="B42" s="188" t="s">
        <v>115</v>
      </c>
      <c r="C42" s="188" t="s">
        <v>113</v>
      </c>
      <c r="D42" s="189" t="s">
        <v>36</v>
      </c>
      <c r="E42" s="190"/>
      <c r="F42" s="191">
        <v>2.76</v>
      </c>
      <c r="G42" s="192">
        <f t="shared" si="1"/>
        <v>0</v>
      </c>
      <c r="H42" s="193">
        <f>ROUND(F42*报价汇总表2!$C$8,2)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51.15</v>
      </c>
      <c r="G44" s="192">
        <f t="shared" si="1"/>
        <v>0</v>
      </c>
      <c r="H44" s="193">
        <f>ROUND(F44*报价汇总表2!$C$8,2)</f>
        <v>0</v>
      </c>
      <c r="I44" s="208"/>
      <c r="J44" s="210"/>
    </row>
    <row r="45" ht="59.1" customHeight="1" spans="1:10">
      <c r="A45" s="187" t="s">
        <v>121</v>
      </c>
      <c r="B45" s="195" t="s">
        <v>122</v>
      </c>
      <c r="C45" s="188" t="s">
        <v>120</v>
      </c>
      <c r="D45" s="197" t="s">
        <v>36</v>
      </c>
      <c r="E45" s="190"/>
      <c r="F45" s="191">
        <v>3.25</v>
      </c>
      <c r="G45" s="192">
        <f t="shared" si="1"/>
        <v>0</v>
      </c>
      <c r="H45" s="193">
        <f>ROUND(F45*报价汇总表2!$C$8,2)</f>
        <v>0</v>
      </c>
      <c r="I45" s="208"/>
      <c r="J45" s="210"/>
    </row>
    <row r="46" ht="62.1" customHeight="1" spans="1:10">
      <c r="A46" s="187" t="s">
        <v>123</v>
      </c>
      <c r="B46" s="195" t="s">
        <v>124</v>
      </c>
      <c r="C46" s="188" t="s">
        <v>120</v>
      </c>
      <c r="D46" s="197" t="s">
        <v>36</v>
      </c>
      <c r="E46" s="190"/>
      <c r="F46" s="191">
        <v>63.2</v>
      </c>
      <c r="G46" s="192">
        <f t="shared" si="1"/>
        <v>0</v>
      </c>
      <c r="H46" s="193">
        <f>ROUND(F46*报价汇总表2!$C$8,2)</f>
        <v>0</v>
      </c>
      <c r="I46" s="208"/>
      <c r="J46" s="210"/>
    </row>
    <row r="47" ht="60" customHeight="1" spans="1:10">
      <c r="A47" s="179" t="s">
        <v>125</v>
      </c>
      <c r="B47" s="181" t="s">
        <v>126</v>
      </c>
      <c r="C47" s="188" t="s">
        <v>120</v>
      </c>
      <c r="D47" s="189" t="s">
        <v>36</v>
      </c>
      <c r="E47" s="190"/>
      <c r="F47" s="191">
        <v>3.06</v>
      </c>
      <c r="G47" s="192">
        <f t="shared" si="1"/>
        <v>0</v>
      </c>
      <c r="H47" s="193">
        <f>ROUND(F47*报价汇总表2!$C$8,2)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ROUND(F49*报价汇总表2!$C$8,2)</f>
        <v>0</v>
      </c>
      <c r="I49" s="208"/>
      <c r="J49" s="210" t="s">
        <v>132</v>
      </c>
    </row>
    <row r="50" ht="78" customHeight="1" spans="1:10">
      <c r="A50" s="187" t="s">
        <v>133</v>
      </c>
      <c r="B50" s="188" t="s">
        <v>134</v>
      </c>
      <c r="C50" s="188" t="s">
        <v>131</v>
      </c>
      <c r="D50" s="189" t="s">
        <v>36</v>
      </c>
      <c r="E50" s="190"/>
      <c r="F50" s="191">
        <v>0.97</v>
      </c>
      <c r="G50" s="192">
        <f t="shared" si="1"/>
        <v>0</v>
      </c>
      <c r="H50" s="193">
        <f>ROUND(F50*报价汇总表2!$C$8,2)</f>
        <v>0</v>
      </c>
      <c r="I50" s="208"/>
      <c r="J50" s="210" t="s">
        <v>132</v>
      </c>
    </row>
    <row r="51" ht="78" customHeight="1" spans="1:10">
      <c r="A51" s="187" t="s">
        <v>135</v>
      </c>
      <c r="B51" s="188" t="s">
        <v>136</v>
      </c>
      <c r="C51" s="188" t="s">
        <v>131</v>
      </c>
      <c r="D51" s="189" t="s">
        <v>36</v>
      </c>
      <c r="E51" s="190"/>
      <c r="F51" s="191">
        <v>23.16</v>
      </c>
      <c r="G51" s="192">
        <f t="shared" si="1"/>
        <v>0</v>
      </c>
      <c r="H51" s="193">
        <f>ROUND(F51*报价汇总表2!$C$8,2)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76"/>
      <c r="H53" s="193">
        <f>ROUND(F53*报价汇总表2!$C$8,2)</f>
        <v>0</v>
      </c>
      <c r="I53" s="208"/>
      <c r="J53" s="210"/>
    </row>
    <row r="54" ht="41.1" customHeight="1" spans="1:10">
      <c r="A54" s="187" t="s">
        <v>142</v>
      </c>
      <c r="B54" s="188" t="s">
        <v>143</v>
      </c>
      <c r="C54" s="188" t="s">
        <v>141</v>
      </c>
      <c r="D54" s="194" t="s">
        <v>144</v>
      </c>
      <c r="E54" s="190"/>
      <c r="F54" s="191">
        <v>19000</v>
      </c>
      <c r="G54" s="192">
        <f t="shared" si="1"/>
        <v>0</v>
      </c>
      <c r="H54" s="193">
        <f>ROUND(F54*报价汇总表2!$C$8,2)</f>
        <v>0</v>
      </c>
      <c r="I54" s="208"/>
      <c r="J54" s="210"/>
    </row>
    <row r="55" ht="26.1" customHeight="1" spans="1:10">
      <c r="A55" s="187" t="s">
        <v>145</v>
      </c>
      <c r="B55" s="199" t="s">
        <v>146</v>
      </c>
      <c r="C55" s="188"/>
      <c r="D55" s="194"/>
      <c r="E55" s="190"/>
      <c r="F55" s="191">
        <v>0</v>
      </c>
      <c r="G55" s="192">
        <f t="shared" si="1"/>
        <v>0</v>
      </c>
      <c r="H55" s="193"/>
      <c r="I55" s="208">
        <f t="shared" ref="I55:I63"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c r="G57" s="192">
        <f t="shared" si="1"/>
        <v>0</v>
      </c>
      <c r="H57" s="193"/>
      <c r="I57" s="208">
        <f t="shared" si="2"/>
        <v>0</v>
      </c>
      <c r="J57" s="205"/>
    </row>
    <row r="58" ht="26.1" hidden="1" customHeight="1" spans="1:10">
      <c r="A58" s="179"/>
      <c r="B58" s="200" t="s">
        <v>149</v>
      </c>
      <c r="C58" s="188"/>
      <c r="D58" s="197"/>
      <c r="E58" s="190"/>
      <c r="F58" s="191"/>
      <c r="G58" s="192">
        <f t="shared" si="1"/>
        <v>0</v>
      </c>
      <c r="H58" s="193"/>
      <c r="I58" s="208">
        <f t="shared" si="2"/>
        <v>0</v>
      </c>
      <c r="J58" s="205"/>
    </row>
    <row r="59" ht="26.1" hidden="1" customHeight="1" spans="1:10">
      <c r="A59" s="187"/>
      <c r="B59" s="199" t="s">
        <v>150</v>
      </c>
      <c r="C59" s="188"/>
      <c r="D59" s="189"/>
      <c r="E59" s="190"/>
      <c r="F59" s="191"/>
      <c r="G59" s="192">
        <f t="shared" si="1"/>
        <v>0</v>
      </c>
      <c r="H59" s="193"/>
      <c r="I59" s="208">
        <f t="shared" si="2"/>
        <v>0</v>
      </c>
      <c r="J59" s="205"/>
    </row>
    <row r="60" ht="26.1" hidden="1" customHeight="1" spans="1:10">
      <c r="A60" s="187"/>
      <c r="B60" s="199" t="s">
        <v>151</v>
      </c>
      <c r="C60" s="188"/>
      <c r="D60" s="189"/>
      <c r="E60" s="190"/>
      <c r="F60" s="191"/>
      <c r="G60" s="192">
        <f t="shared" si="1"/>
        <v>0</v>
      </c>
      <c r="H60" s="193"/>
      <c r="I60" s="208">
        <f t="shared" si="2"/>
        <v>0</v>
      </c>
      <c r="J60" s="205"/>
    </row>
    <row r="61" ht="26.1" hidden="1" customHeight="1" spans="1:10">
      <c r="A61" s="187"/>
      <c r="B61" s="199" t="s">
        <v>152</v>
      </c>
      <c r="C61" s="188"/>
      <c r="D61" s="189"/>
      <c r="E61" s="190"/>
      <c r="F61" s="191"/>
      <c r="G61" s="192">
        <f t="shared" si="1"/>
        <v>0</v>
      </c>
      <c r="H61" s="193"/>
      <c r="I61" s="208">
        <f t="shared" si="2"/>
        <v>0</v>
      </c>
      <c r="J61" s="205"/>
    </row>
    <row r="62" ht="48" customHeight="1" spans="1:10">
      <c r="A62" s="187" t="s">
        <v>153</v>
      </c>
      <c r="B62" s="199" t="s">
        <v>154</v>
      </c>
      <c r="C62" s="188" t="s">
        <v>155</v>
      </c>
      <c r="D62" s="189" t="s">
        <v>36</v>
      </c>
      <c r="E62" s="190"/>
      <c r="F62" s="191"/>
      <c r="G62" s="192">
        <f t="shared" si="1"/>
        <v>0</v>
      </c>
      <c r="H62" s="193"/>
      <c r="I62" s="208">
        <f t="shared" si="2"/>
        <v>0</v>
      </c>
      <c r="J62" s="205"/>
    </row>
    <row r="63" ht="48" customHeight="1" spans="1:10">
      <c r="A63" s="187" t="s">
        <v>156</v>
      </c>
      <c r="B63" s="199" t="s">
        <v>157</v>
      </c>
      <c r="C63" s="188" t="s">
        <v>155</v>
      </c>
      <c r="D63" s="189" t="s">
        <v>36</v>
      </c>
      <c r="E63" s="190"/>
      <c r="F63" s="191"/>
      <c r="G63" s="192">
        <f t="shared" si="1"/>
        <v>0</v>
      </c>
      <c r="H63" s="193"/>
      <c r="I63" s="208">
        <f t="shared" si="2"/>
        <v>0</v>
      </c>
      <c r="J63" s="205"/>
    </row>
    <row r="64" ht="48" customHeight="1" spans="1:10">
      <c r="A64" s="187" t="s">
        <v>158</v>
      </c>
      <c r="B64" s="199" t="s">
        <v>159</v>
      </c>
      <c r="C64" s="188" t="s">
        <v>155</v>
      </c>
      <c r="D64" s="189" t="s">
        <v>36</v>
      </c>
      <c r="E64" s="190"/>
      <c r="F64" s="191">
        <v>0</v>
      </c>
      <c r="G64" s="192">
        <f t="shared" si="1"/>
        <v>0</v>
      </c>
      <c r="H64" s="193">
        <f>ROUND(F64*报价汇总表2!$C$8,2)</f>
        <v>0</v>
      </c>
      <c r="I64" s="208"/>
      <c r="J64" s="205"/>
    </row>
    <row r="65" ht="48" customHeight="1" spans="1:10">
      <c r="A65" s="187" t="s">
        <v>160</v>
      </c>
      <c r="B65" s="199" t="s">
        <v>161</v>
      </c>
      <c r="C65" s="188" t="s">
        <v>155</v>
      </c>
      <c r="D65" s="189" t="s">
        <v>36</v>
      </c>
      <c r="E65" s="190"/>
      <c r="F65" s="191">
        <v>0</v>
      </c>
      <c r="G65" s="192">
        <f t="shared" si="1"/>
        <v>0</v>
      </c>
      <c r="H65" s="193">
        <f>ROUND(F65*报价汇总表2!$C$8,2)</f>
        <v>0</v>
      </c>
      <c r="I65" s="208"/>
      <c r="J65" s="205"/>
    </row>
    <row r="66" ht="48" customHeight="1" spans="1:10">
      <c r="A66" s="187" t="s">
        <v>162</v>
      </c>
      <c r="B66" s="199" t="s">
        <v>163</v>
      </c>
      <c r="C66" s="188" t="s">
        <v>155</v>
      </c>
      <c r="D66" s="189" t="s">
        <v>36</v>
      </c>
      <c r="E66" s="190"/>
      <c r="F66" s="191"/>
      <c r="G66" s="192">
        <f t="shared" si="1"/>
        <v>0</v>
      </c>
      <c r="H66" s="193"/>
      <c r="I66" s="208">
        <f>ROUND(E66*H66,0)</f>
        <v>0</v>
      </c>
      <c r="J66" s="205"/>
    </row>
    <row r="67" ht="48" customHeight="1" spans="1:10">
      <c r="A67" s="187" t="s">
        <v>164</v>
      </c>
      <c r="B67" s="199" t="s">
        <v>165</v>
      </c>
      <c r="C67" s="188" t="s">
        <v>166</v>
      </c>
      <c r="D67" s="189" t="s">
        <v>36</v>
      </c>
      <c r="E67" s="190">
        <v>2000</v>
      </c>
      <c r="F67" s="191">
        <v>10</v>
      </c>
      <c r="G67" s="192">
        <f t="shared" si="1"/>
        <v>20000</v>
      </c>
      <c r="H67" s="201"/>
      <c r="I67" s="208">
        <f>ROUND(E67*H67,0)</f>
        <v>0</v>
      </c>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100000</v>
      </c>
      <c r="F69" s="191">
        <v>2.36</v>
      </c>
      <c r="G69" s="192">
        <f>ROUND(E69*F69,0)</f>
        <v>236000</v>
      </c>
      <c r="H69" s="201"/>
      <c r="I69" s="208">
        <f>ROUND(E69*H69,0)</f>
        <v>0</v>
      </c>
      <c r="J69" s="210"/>
    </row>
    <row r="70" ht="81.95" customHeight="1" spans="1:10">
      <c r="A70" s="187" t="s">
        <v>172</v>
      </c>
      <c r="B70" s="211" t="s">
        <v>173</v>
      </c>
      <c r="C70" s="188" t="s">
        <v>171</v>
      </c>
      <c r="D70" s="194" t="s">
        <v>36</v>
      </c>
      <c r="E70" s="190">
        <v>50000</v>
      </c>
      <c r="F70" s="191">
        <v>1.89</v>
      </c>
      <c r="G70" s="192">
        <f>ROUND(E70*F70,0)</f>
        <v>94500</v>
      </c>
      <c r="H70" s="201"/>
      <c r="I70" s="208">
        <f>ROUND(E70*H70,0)</f>
        <v>0</v>
      </c>
      <c r="J70" s="210"/>
    </row>
    <row r="71" ht="39" customHeight="1" spans="1:10">
      <c r="A71" s="187" t="s">
        <v>174</v>
      </c>
      <c r="B71" s="188" t="s">
        <v>175</v>
      </c>
      <c r="C71" s="188"/>
      <c r="D71" s="194"/>
      <c r="E71" s="190"/>
      <c r="F71" s="191"/>
      <c r="G71" s="192"/>
      <c r="H71" s="193"/>
      <c r="I71" s="208"/>
      <c r="J71" s="210"/>
    </row>
    <row r="72" ht="65.1" customHeight="1" spans="1:10">
      <c r="A72" s="187" t="s">
        <v>176</v>
      </c>
      <c r="B72" s="211" t="s">
        <v>177</v>
      </c>
      <c r="C72" s="188" t="s">
        <v>178</v>
      </c>
      <c r="D72" s="194" t="s">
        <v>36</v>
      </c>
      <c r="E72" s="190"/>
      <c r="F72" s="191">
        <v>1.13</v>
      </c>
      <c r="G72" s="192">
        <f>ROUND(E72*F72,0)</f>
        <v>0</v>
      </c>
      <c r="H72" s="193">
        <f>ROUND(F72*报价汇总表2!$C$8,2)</f>
        <v>0</v>
      </c>
      <c r="I72" s="208"/>
      <c r="J72" s="210"/>
    </row>
    <row r="73" ht="39" customHeight="1" spans="1:10">
      <c r="A73" s="187" t="s">
        <v>179</v>
      </c>
      <c r="B73" s="188" t="s">
        <v>180</v>
      </c>
      <c r="C73" s="188"/>
      <c r="D73" s="194"/>
      <c r="E73" s="190"/>
      <c r="F73" s="191"/>
      <c r="G73" s="192">
        <f>ROUND(E73*F73,0)</f>
        <v>0</v>
      </c>
      <c r="H73" s="193"/>
      <c r="I73" s="208"/>
      <c r="J73" s="210"/>
    </row>
    <row r="74" ht="66.95" customHeight="1" spans="1:10">
      <c r="A74" s="187" t="s">
        <v>181</v>
      </c>
      <c r="B74" s="211" t="s">
        <v>182</v>
      </c>
      <c r="C74" s="188" t="s">
        <v>183</v>
      </c>
      <c r="D74" s="194" t="s">
        <v>36</v>
      </c>
      <c r="E74" s="190"/>
      <c r="F74" s="191">
        <v>1.42</v>
      </c>
      <c r="G74" s="192">
        <f>ROUND(E74*F74,0)</f>
        <v>0</v>
      </c>
      <c r="H74" s="193">
        <f>ROUND(F74*报价汇总表2!$C$8,2)</f>
        <v>0</v>
      </c>
      <c r="I74" s="208"/>
      <c r="J74" s="210"/>
    </row>
    <row r="75" ht="65.1" customHeight="1" spans="1:10">
      <c r="A75" s="187" t="s">
        <v>184</v>
      </c>
      <c r="B75" s="178" t="s">
        <v>185</v>
      </c>
      <c r="C75" s="212" t="s">
        <v>186</v>
      </c>
      <c r="D75" s="194" t="s">
        <v>36</v>
      </c>
      <c r="E75" s="190">
        <v>80000</v>
      </c>
      <c r="F75" s="213">
        <v>2.08</v>
      </c>
      <c r="G75" s="192">
        <f>ROUND(E75*F75,0)</f>
        <v>166400</v>
      </c>
      <c r="H75" s="201"/>
      <c r="I75" s="208">
        <f>ROUND(E75*H75,0)</f>
        <v>0</v>
      </c>
      <c r="J75" s="210"/>
    </row>
    <row r="76" ht="60" customHeight="1" spans="1:10">
      <c r="A76" s="187" t="s">
        <v>187</v>
      </c>
      <c r="B76" s="188" t="s">
        <v>188</v>
      </c>
      <c r="C76" s="188"/>
      <c r="D76" s="194" t="s">
        <v>33</v>
      </c>
      <c r="E76" s="190"/>
      <c r="F76" s="191">
        <v>0</v>
      </c>
      <c r="G76" s="192">
        <f t="shared" ref="G76:G98" si="3">ROUND(E76*F76,0)</f>
        <v>0</v>
      </c>
      <c r="H76" s="193"/>
      <c r="I76" s="208">
        <f t="shared" ref="I76:I97" si="4">ROUND(E76*H76,0)</f>
        <v>0</v>
      </c>
      <c r="J76" s="210"/>
    </row>
    <row r="77" ht="42" customHeight="1" spans="1:10">
      <c r="A77" s="187" t="s">
        <v>189</v>
      </c>
      <c r="B77" s="188" t="s">
        <v>190</v>
      </c>
      <c r="C77" s="188" t="s">
        <v>191</v>
      </c>
      <c r="D77" s="189" t="s">
        <v>48</v>
      </c>
      <c r="E77" s="190"/>
      <c r="F77" s="191">
        <v>39.62</v>
      </c>
      <c r="G77" s="192">
        <f t="shared" si="3"/>
        <v>0</v>
      </c>
      <c r="H77" s="193">
        <f>ROUND(F77*报价汇总表2!$C$8,2)</f>
        <v>0</v>
      </c>
      <c r="I77" s="208"/>
      <c r="J77" s="210"/>
    </row>
    <row r="78" ht="36.95" customHeight="1" spans="1:10">
      <c r="A78" s="187" t="s">
        <v>192</v>
      </c>
      <c r="B78" s="188" t="s">
        <v>193</v>
      </c>
      <c r="C78" s="188" t="s">
        <v>191</v>
      </c>
      <c r="D78" s="189" t="s">
        <v>48</v>
      </c>
      <c r="E78" s="190"/>
      <c r="F78" s="191">
        <v>40.18</v>
      </c>
      <c r="G78" s="192">
        <f t="shared" si="3"/>
        <v>0</v>
      </c>
      <c r="H78" s="193">
        <f>ROUND(F78*报价汇总表2!$C$8,2)</f>
        <v>0</v>
      </c>
      <c r="I78" s="208"/>
      <c r="J78" s="210"/>
    </row>
    <row r="79" ht="39" customHeight="1" spans="1:10">
      <c r="A79" s="187" t="s">
        <v>194</v>
      </c>
      <c r="B79" s="188" t="s">
        <v>195</v>
      </c>
      <c r="C79" s="188"/>
      <c r="D79" s="189" t="s">
        <v>33</v>
      </c>
      <c r="E79" s="190"/>
      <c r="F79" s="191">
        <v>0</v>
      </c>
      <c r="G79" s="192">
        <f t="shared" si="3"/>
        <v>0</v>
      </c>
      <c r="H79" s="193"/>
      <c r="I79" s="208">
        <f t="shared" si="4"/>
        <v>0</v>
      </c>
      <c r="J79" s="210"/>
    </row>
    <row r="80" ht="36" customHeight="1" spans="1:10">
      <c r="A80" s="187" t="s">
        <v>196</v>
      </c>
      <c r="B80" s="188" t="s">
        <v>197</v>
      </c>
      <c r="C80" s="188"/>
      <c r="D80" s="197"/>
      <c r="E80" s="190"/>
      <c r="F80" s="191">
        <v>0</v>
      </c>
      <c r="G80" s="192">
        <f t="shared" si="3"/>
        <v>0</v>
      </c>
      <c r="H80" s="193"/>
      <c r="I80" s="208">
        <f t="shared" si="4"/>
        <v>0</v>
      </c>
      <c r="J80" s="210"/>
    </row>
    <row r="81" ht="51.95" customHeight="1" spans="1:10">
      <c r="A81" s="187" t="s">
        <v>198</v>
      </c>
      <c r="B81" s="188" t="s">
        <v>199</v>
      </c>
      <c r="C81" s="188" t="s">
        <v>200</v>
      </c>
      <c r="D81" s="197" t="s">
        <v>48</v>
      </c>
      <c r="E81" s="190"/>
      <c r="F81" s="191">
        <v>178.14</v>
      </c>
      <c r="G81" s="192">
        <f t="shared" si="3"/>
        <v>0</v>
      </c>
      <c r="H81" s="193">
        <f>ROUND(F81*报价汇总表2!$C$8,2)</f>
        <v>0</v>
      </c>
      <c r="I81" s="208"/>
      <c r="J81" s="210" t="s">
        <v>201</v>
      </c>
    </row>
    <row r="82" ht="48" customHeight="1" spans="1:10">
      <c r="A82" s="187" t="s">
        <v>202</v>
      </c>
      <c r="B82" s="188" t="s">
        <v>203</v>
      </c>
      <c r="C82" s="188" t="s">
        <v>200</v>
      </c>
      <c r="D82" s="189" t="s">
        <v>48</v>
      </c>
      <c r="E82" s="190"/>
      <c r="F82" s="191">
        <v>0</v>
      </c>
      <c r="G82" s="192">
        <f t="shared" si="3"/>
        <v>0</v>
      </c>
      <c r="H82" s="193"/>
      <c r="I82" s="208">
        <f t="shared" si="4"/>
        <v>0</v>
      </c>
      <c r="J82" s="210"/>
    </row>
    <row r="83" ht="54.95" customHeight="1" spans="1:10">
      <c r="A83" s="187" t="s">
        <v>204</v>
      </c>
      <c r="B83" s="188" t="s">
        <v>205</v>
      </c>
      <c r="C83" s="188" t="s">
        <v>200</v>
      </c>
      <c r="D83" s="189" t="s">
        <v>48</v>
      </c>
      <c r="E83" s="190"/>
      <c r="F83" s="191">
        <v>235.38</v>
      </c>
      <c r="G83" s="192">
        <f t="shared" si="3"/>
        <v>0</v>
      </c>
      <c r="H83" s="193">
        <f>ROUND(F83*报价汇总表2!$C$8,2)</f>
        <v>0</v>
      </c>
      <c r="I83" s="208"/>
      <c r="J83" s="210" t="s">
        <v>206</v>
      </c>
    </row>
    <row r="84" ht="53.1" customHeight="1" spans="1:10">
      <c r="A84" s="187" t="s">
        <v>207</v>
      </c>
      <c r="B84" s="188" t="s">
        <v>208</v>
      </c>
      <c r="C84" s="188" t="s">
        <v>200</v>
      </c>
      <c r="D84" s="189" t="s">
        <v>48</v>
      </c>
      <c r="E84" s="190"/>
      <c r="F84" s="191">
        <v>178.14</v>
      </c>
      <c r="G84" s="192">
        <f t="shared" si="3"/>
        <v>0</v>
      </c>
      <c r="H84" s="193">
        <f>ROUND(F84*报价汇总表2!$C$8,2)</f>
        <v>0</v>
      </c>
      <c r="I84" s="208"/>
      <c r="J84" s="210" t="s">
        <v>209</v>
      </c>
    </row>
    <row r="85" ht="38.1" customHeight="1" spans="1:10">
      <c r="A85" s="187" t="s">
        <v>210</v>
      </c>
      <c r="B85" s="188" t="s">
        <v>211</v>
      </c>
      <c r="C85" s="188"/>
      <c r="D85" s="189" t="s">
        <v>33</v>
      </c>
      <c r="E85" s="190"/>
      <c r="F85" s="191">
        <v>0</v>
      </c>
      <c r="G85" s="192">
        <f t="shared" si="3"/>
        <v>0</v>
      </c>
      <c r="H85" s="193"/>
      <c r="I85" s="208">
        <f t="shared" si="4"/>
        <v>0</v>
      </c>
      <c r="J85" s="210"/>
    </row>
    <row r="86" ht="36" customHeight="1" spans="1:10">
      <c r="A86" s="187" t="s">
        <v>212</v>
      </c>
      <c r="B86" s="188" t="s">
        <v>211</v>
      </c>
      <c r="C86" s="188"/>
      <c r="D86" s="197" t="s">
        <v>33</v>
      </c>
      <c r="E86" s="190"/>
      <c r="F86" s="191">
        <v>0</v>
      </c>
      <c r="G86" s="192">
        <f t="shared" si="3"/>
        <v>0</v>
      </c>
      <c r="H86" s="193"/>
      <c r="I86" s="208">
        <f t="shared" si="4"/>
        <v>0</v>
      </c>
      <c r="J86" s="210"/>
    </row>
    <row r="87" ht="51" customHeight="1" spans="1:10">
      <c r="A87" s="187" t="s">
        <v>213</v>
      </c>
      <c r="B87" s="188" t="s">
        <v>214</v>
      </c>
      <c r="C87" s="188" t="s">
        <v>215</v>
      </c>
      <c r="D87" s="197" t="s">
        <v>48</v>
      </c>
      <c r="E87" s="190"/>
      <c r="F87" s="191">
        <v>270.7</v>
      </c>
      <c r="G87" s="192">
        <f t="shared" si="3"/>
        <v>0</v>
      </c>
      <c r="H87" s="193">
        <f>ROUND(F87*报价汇总表2!$C$8,2)</f>
        <v>0</v>
      </c>
      <c r="I87" s="208"/>
      <c r="J87" s="210" t="s">
        <v>216</v>
      </c>
    </row>
    <row r="88" ht="39" customHeight="1" spans="1:10">
      <c r="A88" s="187" t="s">
        <v>217</v>
      </c>
      <c r="B88" s="195" t="s">
        <v>203</v>
      </c>
      <c r="C88" s="188"/>
      <c r="D88" s="197" t="s">
        <v>48</v>
      </c>
      <c r="E88" s="190"/>
      <c r="F88" s="191">
        <v>0</v>
      </c>
      <c r="G88" s="192">
        <f t="shared" si="3"/>
        <v>0</v>
      </c>
      <c r="H88" s="193"/>
      <c r="I88" s="208">
        <f t="shared" si="4"/>
        <v>0</v>
      </c>
      <c r="J88" s="210"/>
    </row>
    <row r="89" ht="35.1" customHeight="1" spans="1:10">
      <c r="A89" s="187" t="s">
        <v>218</v>
      </c>
      <c r="B89" s="195" t="s">
        <v>219</v>
      </c>
      <c r="C89" s="188"/>
      <c r="D89" s="197" t="s">
        <v>33</v>
      </c>
      <c r="E89" s="190"/>
      <c r="F89" s="191">
        <v>0</v>
      </c>
      <c r="G89" s="192">
        <f t="shared" si="3"/>
        <v>0</v>
      </c>
      <c r="H89" s="193"/>
      <c r="I89" s="208">
        <f t="shared" si="4"/>
        <v>0</v>
      </c>
      <c r="J89" s="210"/>
    </row>
    <row r="90" ht="51.95" customHeight="1" spans="1:10">
      <c r="A90" s="187" t="s">
        <v>220</v>
      </c>
      <c r="B90" s="195" t="s">
        <v>221</v>
      </c>
      <c r="C90" s="188" t="s">
        <v>222</v>
      </c>
      <c r="D90" s="197" t="s">
        <v>48</v>
      </c>
      <c r="E90" s="190"/>
      <c r="F90" s="191">
        <v>538.44</v>
      </c>
      <c r="G90" s="192">
        <f t="shared" si="3"/>
        <v>0</v>
      </c>
      <c r="H90" s="193">
        <f>ROUND(F90*报价汇总表2!$C$8,2)</f>
        <v>0</v>
      </c>
      <c r="I90" s="208"/>
      <c r="J90" s="210"/>
    </row>
    <row r="91" ht="36.95" customHeight="1" spans="1:10">
      <c r="A91" s="187" t="s">
        <v>223</v>
      </c>
      <c r="B91" s="195" t="s">
        <v>224</v>
      </c>
      <c r="C91" s="188"/>
      <c r="D91" s="197" t="s">
        <v>33</v>
      </c>
      <c r="E91" s="190"/>
      <c r="F91" s="191">
        <v>0</v>
      </c>
      <c r="G91" s="192">
        <f t="shared" si="3"/>
        <v>0</v>
      </c>
      <c r="H91" s="193"/>
      <c r="I91" s="208">
        <f t="shared" si="4"/>
        <v>0</v>
      </c>
      <c r="J91" s="210"/>
    </row>
    <row r="92" ht="51" customHeight="1" spans="1:10">
      <c r="A92" s="187" t="s">
        <v>225</v>
      </c>
      <c r="B92" s="188" t="s">
        <v>226</v>
      </c>
      <c r="C92" s="188" t="s">
        <v>227</v>
      </c>
      <c r="D92" s="189" t="s">
        <v>48</v>
      </c>
      <c r="E92" s="190"/>
      <c r="F92" s="191">
        <v>67.01</v>
      </c>
      <c r="G92" s="192">
        <f t="shared" si="3"/>
        <v>0</v>
      </c>
      <c r="H92" s="193">
        <f>ROUND(F92*报价汇总表2!$C$8,2)</f>
        <v>0</v>
      </c>
      <c r="I92" s="208"/>
      <c r="J92" s="210" t="s">
        <v>216</v>
      </c>
    </row>
    <row r="93" ht="50.1" customHeight="1" spans="1:10">
      <c r="A93" s="187" t="s">
        <v>228</v>
      </c>
      <c r="B93" s="188" t="s">
        <v>229</v>
      </c>
      <c r="C93" s="188" t="s">
        <v>230</v>
      </c>
      <c r="D93" s="189" t="s">
        <v>48</v>
      </c>
      <c r="E93" s="190"/>
      <c r="F93" s="191">
        <v>234.49</v>
      </c>
      <c r="G93" s="192">
        <f t="shared" si="3"/>
        <v>0</v>
      </c>
      <c r="H93" s="193">
        <f>ROUND(F93*报价汇总表2!$C$8,2)</f>
        <v>0</v>
      </c>
      <c r="I93" s="208"/>
      <c r="J93" s="210" t="s">
        <v>216</v>
      </c>
    </row>
    <row r="94" ht="51" customHeight="1" spans="1:10">
      <c r="A94" s="187" t="s">
        <v>231</v>
      </c>
      <c r="B94" s="188" t="s">
        <v>232</v>
      </c>
      <c r="C94" s="188" t="s">
        <v>230</v>
      </c>
      <c r="D94" s="189" t="s">
        <v>48</v>
      </c>
      <c r="E94" s="190"/>
      <c r="F94" s="191">
        <v>802.66</v>
      </c>
      <c r="G94" s="192">
        <f t="shared" si="3"/>
        <v>0</v>
      </c>
      <c r="H94" s="193">
        <f>ROUND(F94*报价汇总表2!$C$8,2)</f>
        <v>0</v>
      </c>
      <c r="I94" s="208"/>
      <c r="J94" s="210"/>
    </row>
    <row r="95" ht="39" customHeight="1" spans="1:10">
      <c r="A95" s="187" t="s">
        <v>233</v>
      </c>
      <c r="B95" s="188" t="s">
        <v>234</v>
      </c>
      <c r="C95" s="188"/>
      <c r="D95" s="194" t="s">
        <v>33</v>
      </c>
      <c r="E95" s="190"/>
      <c r="F95" s="191">
        <v>0</v>
      </c>
      <c r="G95" s="192">
        <f t="shared" si="3"/>
        <v>0</v>
      </c>
      <c r="H95" s="193"/>
      <c r="I95" s="208">
        <f t="shared" si="4"/>
        <v>0</v>
      </c>
      <c r="J95" s="210"/>
    </row>
    <row r="96" ht="33.95" customHeight="1" spans="1:10">
      <c r="A96" s="187" t="s">
        <v>235</v>
      </c>
      <c r="B96" s="188" t="s">
        <v>236</v>
      </c>
      <c r="C96" s="188"/>
      <c r="D96" s="197" t="s">
        <v>33</v>
      </c>
      <c r="E96" s="190"/>
      <c r="F96" s="191">
        <v>0</v>
      </c>
      <c r="G96" s="192">
        <f t="shared" si="3"/>
        <v>0</v>
      </c>
      <c r="H96" s="193"/>
      <c r="I96" s="208">
        <f t="shared" si="4"/>
        <v>0</v>
      </c>
      <c r="J96" s="210"/>
    </row>
    <row r="97" ht="35.1" customHeight="1" spans="1:10">
      <c r="A97" s="187" t="s">
        <v>237</v>
      </c>
      <c r="B97" s="188" t="s">
        <v>238</v>
      </c>
      <c r="C97" s="188"/>
      <c r="D97" s="197" t="s">
        <v>33</v>
      </c>
      <c r="E97" s="190"/>
      <c r="F97" s="191">
        <v>0</v>
      </c>
      <c r="G97" s="192">
        <f t="shared" si="3"/>
        <v>0</v>
      </c>
      <c r="H97" s="193"/>
      <c r="I97" s="208">
        <f t="shared" si="4"/>
        <v>0</v>
      </c>
      <c r="J97" s="210"/>
    </row>
    <row r="98" ht="69" customHeight="1" spans="1:10">
      <c r="A98" s="187" t="s">
        <v>239</v>
      </c>
      <c r="B98" s="188" t="s">
        <v>240</v>
      </c>
      <c r="C98" s="188" t="s">
        <v>241</v>
      </c>
      <c r="D98" s="197" t="s">
        <v>242</v>
      </c>
      <c r="E98" s="190"/>
      <c r="F98" s="191">
        <v>13.88</v>
      </c>
      <c r="G98" s="192">
        <f t="shared" si="3"/>
        <v>0</v>
      </c>
      <c r="H98" s="193">
        <f>ROUND(F98*报价汇总表2!$C$8,2)</f>
        <v>0</v>
      </c>
      <c r="I98" s="208"/>
      <c r="J98" s="210"/>
    </row>
    <row r="99" ht="68.1" customHeight="1" spans="1:10">
      <c r="A99" s="187" t="s">
        <v>243</v>
      </c>
      <c r="B99" s="188" t="s">
        <v>244</v>
      </c>
      <c r="C99" s="188" t="s">
        <v>241</v>
      </c>
      <c r="D99" s="197" t="s">
        <v>242</v>
      </c>
      <c r="E99" s="190"/>
      <c r="F99" s="191">
        <v>39.5</v>
      </c>
      <c r="G99" s="192">
        <f t="shared" ref="G99:G139" si="5">ROUND(E99*F99,0)</f>
        <v>0</v>
      </c>
      <c r="H99" s="193">
        <f>ROUND(F99*报价汇总表2!$C$8,2)</f>
        <v>0</v>
      </c>
      <c r="I99" s="208"/>
      <c r="J99" s="210"/>
    </row>
    <row r="100" ht="59.1" customHeight="1" spans="1:10">
      <c r="A100" s="187" t="s">
        <v>245</v>
      </c>
      <c r="B100" s="188" t="s">
        <v>246</v>
      </c>
      <c r="C100" s="188" t="s">
        <v>241</v>
      </c>
      <c r="D100" s="197" t="s">
        <v>242</v>
      </c>
      <c r="E100" s="190"/>
      <c r="F100" s="191">
        <v>41.08</v>
      </c>
      <c r="G100" s="192">
        <f t="shared" si="5"/>
        <v>0</v>
      </c>
      <c r="H100" s="193">
        <f>ROUND(F100*报价汇总表2!$C$8,2)</f>
        <v>0</v>
      </c>
      <c r="I100" s="208"/>
      <c r="J100" s="210"/>
    </row>
    <row r="101" ht="63.95" customHeight="1" spans="1:10">
      <c r="A101" s="187" t="s">
        <v>247</v>
      </c>
      <c r="B101" s="188" t="s">
        <v>248</v>
      </c>
      <c r="C101" s="188" t="s">
        <v>241</v>
      </c>
      <c r="D101" s="197" t="s">
        <v>242</v>
      </c>
      <c r="E101" s="190"/>
      <c r="F101" s="191">
        <v>57.53</v>
      </c>
      <c r="G101" s="192">
        <f t="shared" si="5"/>
        <v>0</v>
      </c>
      <c r="H101" s="193">
        <f>ROUND(F101*报价汇总表2!$C$8,2)</f>
        <v>0</v>
      </c>
      <c r="I101" s="208"/>
      <c r="J101" s="210"/>
    </row>
    <row r="102" ht="68.1" customHeight="1" spans="1:10">
      <c r="A102" s="187" t="s">
        <v>249</v>
      </c>
      <c r="B102" s="188" t="s">
        <v>250</v>
      </c>
      <c r="C102" s="188" t="s">
        <v>241</v>
      </c>
      <c r="D102" s="189" t="s">
        <v>242</v>
      </c>
      <c r="E102" s="190"/>
      <c r="F102" s="191">
        <v>103.98</v>
      </c>
      <c r="G102" s="192">
        <f t="shared" si="5"/>
        <v>0</v>
      </c>
      <c r="H102" s="193">
        <f>ROUND(F102*报价汇总表2!$C$8,2)</f>
        <v>0</v>
      </c>
      <c r="I102" s="208"/>
      <c r="J102" s="210"/>
    </row>
    <row r="103" ht="63.95" customHeight="1" spans="1:10">
      <c r="A103" s="187" t="s">
        <v>251</v>
      </c>
      <c r="B103" s="188" t="s">
        <v>252</v>
      </c>
      <c r="C103" s="188" t="s">
        <v>241</v>
      </c>
      <c r="D103" s="189" t="s">
        <v>242</v>
      </c>
      <c r="E103" s="190"/>
      <c r="F103" s="191">
        <v>150.21</v>
      </c>
      <c r="G103" s="192">
        <f t="shared" si="5"/>
        <v>0</v>
      </c>
      <c r="H103" s="193">
        <f>ROUND(F103*报价汇总表2!$C$8,2)</f>
        <v>0</v>
      </c>
      <c r="I103" s="208"/>
      <c r="J103" s="210"/>
    </row>
    <row r="104" ht="33.95" customHeight="1" spans="1:10">
      <c r="A104" s="187" t="s">
        <v>253</v>
      </c>
      <c r="B104" s="188" t="s">
        <v>254</v>
      </c>
      <c r="C104" s="188"/>
      <c r="D104" s="197"/>
      <c r="E104" s="190"/>
      <c r="F104" s="191">
        <v>0</v>
      </c>
      <c r="G104" s="192">
        <f t="shared" si="5"/>
        <v>0</v>
      </c>
      <c r="H104" s="193"/>
      <c r="I104" s="208">
        <f>ROUND(E104*H104,0)</f>
        <v>0</v>
      </c>
      <c r="J104" s="210"/>
    </row>
    <row r="105" ht="75" customHeight="1" spans="1:10">
      <c r="A105" s="187" t="s">
        <v>255</v>
      </c>
      <c r="B105" s="188" t="s">
        <v>256</v>
      </c>
      <c r="C105" s="188" t="s">
        <v>241</v>
      </c>
      <c r="D105" s="197" t="s">
        <v>242</v>
      </c>
      <c r="E105" s="190"/>
      <c r="F105" s="191">
        <v>1170</v>
      </c>
      <c r="G105" s="192">
        <f t="shared" si="5"/>
        <v>0</v>
      </c>
      <c r="H105" s="193">
        <f>ROUND(F105*报价汇总表2!$C$8,2)</f>
        <v>0</v>
      </c>
      <c r="I105" s="208"/>
      <c r="J105" s="210"/>
    </row>
    <row r="106" ht="104.1" customHeight="1" spans="1:10">
      <c r="A106" s="187" t="s">
        <v>257</v>
      </c>
      <c r="B106" s="188" t="s">
        <v>258</v>
      </c>
      <c r="C106" s="188" t="s">
        <v>259</v>
      </c>
      <c r="D106" s="197" t="s">
        <v>242</v>
      </c>
      <c r="E106" s="190"/>
      <c r="F106" s="191">
        <v>864.1</v>
      </c>
      <c r="G106" s="192">
        <f t="shared" si="5"/>
        <v>0</v>
      </c>
      <c r="H106" s="193">
        <f>ROUND(F106*报价汇总表2!$C$8,2)</f>
        <v>0</v>
      </c>
      <c r="I106" s="208"/>
      <c r="J106" s="210"/>
    </row>
    <row r="107" ht="30" customHeight="1" spans="1:10">
      <c r="A107" s="187" t="s">
        <v>260</v>
      </c>
      <c r="B107" s="188" t="s">
        <v>261</v>
      </c>
      <c r="C107" s="188"/>
      <c r="D107" s="197" t="s">
        <v>33</v>
      </c>
      <c r="E107" s="190"/>
      <c r="F107" s="191">
        <v>0</v>
      </c>
      <c r="G107" s="192">
        <f t="shared" si="5"/>
        <v>0</v>
      </c>
      <c r="H107" s="193"/>
      <c r="I107" s="208">
        <f>ROUND(E107*H107,0)</f>
        <v>0</v>
      </c>
      <c r="J107" s="210"/>
    </row>
    <row r="108" ht="56.1" customHeight="1" spans="1:10">
      <c r="A108" s="187" t="s">
        <v>262</v>
      </c>
      <c r="B108" s="188" t="s">
        <v>263</v>
      </c>
      <c r="C108" s="188" t="s">
        <v>264</v>
      </c>
      <c r="D108" s="197" t="s">
        <v>36</v>
      </c>
      <c r="E108" s="190"/>
      <c r="F108" s="191">
        <v>18.59</v>
      </c>
      <c r="G108" s="192">
        <f t="shared" si="5"/>
        <v>0</v>
      </c>
      <c r="H108" s="193">
        <f>ROUND(F108*报价汇总表2!$C$8,2)</f>
        <v>0</v>
      </c>
      <c r="I108" s="208"/>
      <c r="J108" s="210"/>
    </row>
    <row r="109" ht="48" customHeight="1" spans="1:10">
      <c r="A109" s="187" t="s">
        <v>265</v>
      </c>
      <c r="B109" s="188" t="s">
        <v>266</v>
      </c>
      <c r="C109" s="188" t="s">
        <v>267</v>
      </c>
      <c r="D109" s="189" t="s">
        <v>36</v>
      </c>
      <c r="E109" s="190"/>
      <c r="F109" s="191">
        <v>9.61</v>
      </c>
      <c r="G109" s="192">
        <f t="shared" si="5"/>
        <v>0</v>
      </c>
      <c r="H109" s="193">
        <f>ROUND(F109*报价汇总表2!$C$8,2)</f>
        <v>0</v>
      </c>
      <c r="I109" s="208"/>
      <c r="J109" s="210"/>
    </row>
    <row r="110" ht="33.95" customHeight="1" spans="1:10">
      <c r="A110" s="187" t="s">
        <v>268</v>
      </c>
      <c r="B110" s="188" t="s">
        <v>269</v>
      </c>
      <c r="C110" s="188"/>
      <c r="D110" s="189" t="s">
        <v>33</v>
      </c>
      <c r="E110" s="190"/>
      <c r="F110" s="191">
        <v>0</v>
      </c>
      <c r="G110" s="192">
        <f t="shared" si="5"/>
        <v>0</v>
      </c>
      <c r="H110" s="193"/>
      <c r="I110" s="208">
        <f>ROUND(E110*H110,0)</f>
        <v>0</v>
      </c>
      <c r="J110" s="210"/>
    </row>
    <row r="111" ht="36.95" customHeight="1" spans="1:10">
      <c r="A111" s="187" t="s">
        <v>270</v>
      </c>
      <c r="B111" s="181" t="s">
        <v>271</v>
      </c>
      <c r="C111" s="188"/>
      <c r="D111" s="189"/>
      <c r="E111" s="190"/>
      <c r="F111" s="191">
        <v>0</v>
      </c>
      <c r="G111" s="192">
        <f t="shared" si="5"/>
        <v>0</v>
      </c>
      <c r="H111" s="193"/>
      <c r="I111" s="208">
        <f>ROUND(E111*H111,0)</f>
        <v>0</v>
      </c>
      <c r="J111" s="210"/>
    </row>
    <row r="112" ht="48" customHeight="1" spans="1:10">
      <c r="A112" s="187" t="s">
        <v>272</v>
      </c>
      <c r="B112" s="188" t="s">
        <v>273</v>
      </c>
      <c r="C112" s="188" t="s">
        <v>274</v>
      </c>
      <c r="D112" s="197" t="s">
        <v>242</v>
      </c>
      <c r="E112" s="190"/>
      <c r="F112" s="191">
        <v>9.99</v>
      </c>
      <c r="G112" s="192">
        <f t="shared" si="5"/>
        <v>0</v>
      </c>
      <c r="H112" s="193">
        <f>ROUND(F112*报价汇总表2!$C$8,2)</f>
        <v>0</v>
      </c>
      <c r="I112" s="208"/>
      <c r="J112" s="210" t="s">
        <v>206</v>
      </c>
    </row>
    <row r="113" ht="45" customHeight="1" spans="1:10">
      <c r="A113" s="187" t="s">
        <v>272</v>
      </c>
      <c r="B113" s="188" t="s">
        <v>203</v>
      </c>
      <c r="C113" s="188"/>
      <c r="D113" s="197" t="s">
        <v>242</v>
      </c>
      <c r="E113" s="190"/>
      <c r="F113" s="191">
        <v>0</v>
      </c>
      <c r="G113" s="192">
        <f t="shared" si="5"/>
        <v>0</v>
      </c>
      <c r="H113" s="193"/>
      <c r="I113" s="208">
        <f>ROUND(E113*H113,0)</f>
        <v>0</v>
      </c>
      <c r="J113" s="210"/>
    </row>
    <row r="114" ht="54" customHeight="1" spans="1:10">
      <c r="A114" s="187" t="s">
        <v>275</v>
      </c>
      <c r="B114" s="188" t="s">
        <v>276</v>
      </c>
      <c r="C114" s="188" t="s">
        <v>277</v>
      </c>
      <c r="D114" s="197" t="s">
        <v>48</v>
      </c>
      <c r="E114" s="190"/>
      <c r="F114" s="191">
        <v>173.97</v>
      </c>
      <c r="G114" s="192">
        <f t="shared" si="5"/>
        <v>0</v>
      </c>
      <c r="H114" s="193">
        <f>ROUND(F114*报价汇总表2!$C$8,2)</f>
        <v>0</v>
      </c>
      <c r="I114" s="208"/>
      <c r="J114" s="210"/>
    </row>
    <row r="115" ht="54" customHeight="1" spans="1:10">
      <c r="A115" s="187" t="s">
        <v>278</v>
      </c>
      <c r="B115" s="188" t="s">
        <v>279</v>
      </c>
      <c r="C115" s="188" t="s">
        <v>280</v>
      </c>
      <c r="D115" s="197" t="s">
        <v>36</v>
      </c>
      <c r="E115" s="190"/>
      <c r="F115" s="191">
        <v>9.61</v>
      </c>
      <c r="G115" s="192">
        <f t="shared" si="5"/>
        <v>0</v>
      </c>
      <c r="H115" s="193">
        <f>ROUND(F115*报价汇总表2!$C$8,2)</f>
        <v>0</v>
      </c>
      <c r="I115" s="208"/>
      <c r="J115" s="210"/>
    </row>
    <row r="116" ht="33" customHeight="1" spans="1:10">
      <c r="A116" s="187" t="s">
        <v>281</v>
      </c>
      <c r="B116" s="188" t="s">
        <v>282</v>
      </c>
      <c r="C116" s="188"/>
      <c r="D116" s="197" t="s">
        <v>33</v>
      </c>
      <c r="E116" s="190"/>
      <c r="F116" s="191">
        <v>0</v>
      </c>
      <c r="G116" s="192">
        <f t="shared" si="5"/>
        <v>0</v>
      </c>
      <c r="H116" s="193"/>
      <c r="I116" s="208">
        <f>ROUND(E116*H116,0)</f>
        <v>0</v>
      </c>
      <c r="J116" s="210"/>
    </row>
    <row r="117" ht="38.1" customHeight="1" spans="1:10">
      <c r="A117" s="187" t="s">
        <v>283</v>
      </c>
      <c r="B117" s="188" t="s">
        <v>284</v>
      </c>
      <c r="C117" s="188" t="s">
        <v>285</v>
      </c>
      <c r="D117" s="197" t="s">
        <v>242</v>
      </c>
      <c r="E117" s="190"/>
      <c r="F117" s="191">
        <v>4.6</v>
      </c>
      <c r="G117" s="192">
        <f t="shared" si="5"/>
        <v>0</v>
      </c>
      <c r="H117" s="193">
        <f>ROUND(F117*报价汇总表2!$C$8,2)</f>
        <v>0</v>
      </c>
      <c r="I117" s="208"/>
      <c r="J117" s="210" t="s">
        <v>286</v>
      </c>
    </row>
    <row r="118" ht="36" customHeight="1" spans="1:10">
      <c r="A118" s="187" t="s">
        <v>287</v>
      </c>
      <c r="B118" s="195" t="s">
        <v>288</v>
      </c>
      <c r="C118" s="188"/>
      <c r="D118" s="197"/>
      <c r="E118" s="190"/>
      <c r="F118" s="191">
        <v>0</v>
      </c>
      <c r="G118" s="192">
        <f t="shared" si="5"/>
        <v>0</v>
      </c>
      <c r="H118" s="193"/>
      <c r="I118" s="208">
        <f>ROUND(E118*H118,0)</f>
        <v>0</v>
      </c>
      <c r="J118" s="210"/>
    </row>
    <row r="119" ht="48.95" customHeight="1" spans="1:10">
      <c r="A119" s="187" t="s">
        <v>289</v>
      </c>
      <c r="B119" s="195" t="s">
        <v>290</v>
      </c>
      <c r="C119" s="188" t="s">
        <v>291</v>
      </c>
      <c r="D119" s="197" t="s">
        <v>242</v>
      </c>
      <c r="E119" s="190"/>
      <c r="F119" s="191">
        <v>0.55</v>
      </c>
      <c r="G119" s="192">
        <f t="shared" si="5"/>
        <v>0</v>
      </c>
      <c r="H119" s="193">
        <f>ROUND(F119*报价汇总表2!$C$8,2)</f>
        <v>0</v>
      </c>
      <c r="I119" s="208"/>
      <c r="J119" s="210" t="s">
        <v>216</v>
      </c>
    </row>
    <row r="120" ht="42.95" customHeight="1" spans="1:10">
      <c r="A120" s="187" t="s">
        <v>292</v>
      </c>
      <c r="B120" s="195" t="s">
        <v>203</v>
      </c>
      <c r="C120" s="188"/>
      <c r="D120" s="197" t="s">
        <v>242</v>
      </c>
      <c r="E120" s="190"/>
      <c r="F120" s="191">
        <v>0</v>
      </c>
      <c r="G120" s="192">
        <f t="shared" si="5"/>
        <v>0</v>
      </c>
      <c r="H120" s="193"/>
      <c r="I120" s="208">
        <f>ROUND(E120*H120,0)</f>
        <v>0</v>
      </c>
      <c r="J120" s="210"/>
    </row>
    <row r="121" ht="96" customHeight="1" spans="1:10">
      <c r="A121" s="187" t="s">
        <v>293</v>
      </c>
      <c r="B121" s="198" t="s">
        <v>294</v>
      </c>
      <c r="C121" s="188" t="s">
        <v>259</v>
      </c>
      <c r="D121" s="197" t="s">
        <v>242</v>
      </c>
      <c r="E121" s="190"/>
      <c r="F121" s="191">
        <v>690.64</v>
      </c>
      <c r="G121" s="192">
        <f t="shared" si="5"/>
        <v>0</v>
      </c>
      <c r="H121" s="193">
        <f>ROUND(F121*报价汇总表2!$C$8,2)</f>
        <v>0</v>
      </c>
      <c r="I121" s="208"/>
      <c r="J121" s="210"/>
    </row>
    <row r="122" ht="26.1" customHeight="1" spans="1:10">
      <c r="A122" s="214" t="s">
        <v>295</v>
      </c>
      <c r="B122" s="178" t="s">
        <v>296</v>
      </c>
      <c r="C122" s="212"/>
      <c r="D122" s="215" t="s">
        <v>33</v>
      </c>
      <c r="E122" s="190"/>
      <c r="F122" s="191"/>
      <c r="G122" s="192">
        <f t="shared" si="5"/>
        <v>0</v>
      </c>
      <c r="H122" s="193"/>
      <c r="I122" s="208">
        <f>ROUND(E122*H122,0)</f>
        <v>0</v>
      </c>
      <c r="J122" s="223">
        <v>0</v>
      </c>
    </row>
    <row r="123" ht="26.1" customHeight="1" spans="1:10">
      <c r="A123" s="216" t="s">
        <v>297</v>
      </c>
      <c r="B123" s="217" t="s">
        <v>298</v>
      </c>
      <c r="C123" s="217"/>
      <c r="D123" s="218" t="s">
        <v>33</v>
      </c>
      <c r="E123" s="248"/>
      <c r="F123" s="249">
        <v>0</v>
      </c>
      <c r="G123" s="192">
        <f t="shared" si="5"/>
        <v>0</v>
      </c>
      <c r="H123" s="193"/>
      <c r="I123" s="208">
        <f>ROUND(E123*H123,0)</f>
        <v>0</v>
      </c>
      <c r="J123" s="224">
        <v>0</v>
      </c>
    </row>
    <row r="124" ht="26.1" customHeight="1" spans="1:10">
      <c r="A124" s="216" t="s">
        <v>299</v>
      </c>
      <c r="B124" s="217" t="s">
        <v>300</v>
      </c>
      <c r="C124" s="217" t="s">
        <v>301</v>
      </c>
      <c r="D124" s="218" t="s">
        <v>36</v>
      </c>
      <c r="E124" s="219"/>
      <c r="F124" s="220">
        <v>5.84</v>
      </c>
      <c r="G124" s="192">
        <f t="shared" si="5"/>
        <v>0</v>
      </c>
      <c r="H124" s="193">
        <f>ROUND(F124*报价汇总表2!$C$8,2)</f>
        <v>0</v>
      </c>
      <c r="I124" s="208"/>
      <c r="J124" s="224"/>
    </row>
    <row r="125" ht="26.1" customHeight="1" spans="1:10">
      <c r="A125" s="216" t="s">
        <v>302</v>
      </c>
      <c r="B125" s="217" t="s">
        <v>303</v>
      </c>
      <c r="C125" s="217" t="s">
        <v>301</v>
      </c>
      <c r="D125" s="218" t="s">
        <v>36</v>
      </c>
      <c r="E125" s="219"/>
      <c r="F125" s="220">
        <v>10.28</v>
      </c>
      <c r="G125" s="192">
        <f t="shared" si="5"/>
        <v>0</v>
      </c>
      <c r="H125" s="193">
        <f>ROUND(F125*报价汇总表2!$C$8,2)</f>
        <v>0</v>
      </c>
      <c r="I125" s="208"/>
      <c r="J125" s="224"/>
    </row>
    <row r="126" ht="33.95" customHeight="1" spans="1:10">
      <c r="A126" s="216" t="s">
        <v>304</v>
      </c>
      <c r="B126" s="217" t="s">
        <v>305</v>
      </c>
      <c r="C126" s="217" t="s">
        <v>301</v>
      </c>
      <c r="D126" s="218" t="s">
        <v>36</v>
      </c>
      <c r="E126" s="219"/>
      <c r="F126" s="221">
        <v>6</v>
      </c>
      <c r="G126" s="192">
        <f t="shared" si="5"/>
        <v>0</v>
      </c>
      <c r="H126" s="193">
        <f>ROUND(F126*报价汇总表2!$C$8,2)</f>
        <v>0</v>
      </c>
      <c r="I126" s="208"/>
      <c r="J126" s="224"/>
    </row>
    <row r="127" ht="30" customHeight="1" spans="1:10">
      <c r="A127" s="216" t="s">
        <v>306</v>
      </c>
      <c r="B127" s="217" t="s">
        <v>307</v>
      </c>
      <c r="C127" s="217" t="s">
        <v>301</v>
      </c>
      <c r="D127" s="218" t="s">
        <v>36</v>
      </c>
      <c r="E127" s="219"/>
      <c r="F127" s="222">
        <v>24.8</v>
      </c>
      <c r="G127" s="192">
        <f t="shared" si="5"/>
        <v>0</v>
      </c>
      <c r="H127" s="193">
        <f>ROUND(F127*报价汇总表2!$C$8,2)</f>
        <v>0</v>
      </c>
      <c r="I127" s="208"/>
      <c r="J127" s="224"/>
    </row>
    <row r="128" ht="36" customHeight="1" spans="1:10">
      <c r="A128" s="216" t="s">
        <v>308</v>
      </c>
      <c r="B128" s="217" t="s">
        <v>309</v>
      </c>
      <c r="C128" s="217"/>
      <c r="D128" s="218" t="s">
        <v>33</v>
      </c>
      <c r="E128" s="219"/>
      <c r="F128" s="220">
        <v>0</v>
      </c>
      <c r="G128" s="192">
        <f t="shared" si="5"/>
        <v>0</v>
      </c>
      <c r="H128" s="193"/>
      <c r="I128" s="208">
        <f>ROUND(E128*H128,0)</f>
        <v>0</v>
      </c>
      <c r="J128" s="224">
        <v>0</v>
      </c>
    </row>
    <row r="129" ht="69" customHeight="1" spans="1:10">
      <c r="A129" s="216" t="s">
        <v>310</v>
      </c>
      <c r="B129" s="217" t="s">
        <v>311</v>
      </c>
      <c r="C129" s="217" t="s">
        <v>312</v>
      </c>
      <c r="D129" s="218" t="s">
        <v>36</v>
      </c>
      <c r="E129" s="219"/>
      <c r="F129" s="220">
        <v>9.13</v>
      </c>
      <c r="G129" s="192">
        <f t="shared" si="5"/>
        <v>0</v>
      </c>
      <c r="H129" s="193">
        <f>ROUND(F129*报价汇总表2!$C$8,2)</f>
        <v>0</v>
      </c>
      <c r="I129" s="208"/>
      <c r="J129" s="232" t="s">
        <v>313</v>
      </c>
    </row>
    <row r="130" ht="33.95" customHeight="1" spans="1:10">
      <c r="A130" s="216" t="s">
        <v>314</v>
      </c>
      <c r="B130" s="217" t="s">
        <v>315</v>
      </c>
      <c r="C130" s="217"/>
      <c r="D130" s="218" t="s">
        <v>33</v>
      </c>
      <c r="E130" s="219"/>
      <c r="F130" s="220">
        <v>0</v>
      </c>
      <c r="G130" s="192">
        <f t="shared" si="5"/>
        <v>0</v>
      </c>
      <c r="H130" s="193"/>
      <c r="I130" s="208">
        <f>ROUND(E130*H130,0)</f>
        <v>0</v>
      </c>
      <c r="J130" s="232"/>
    </row>
    <row r="131" ht="54" customHeight="1" spans="1:10">
      <c r="A131" s="216" t="s">
        <v>316</v>
      </c>
      <c r="B131" s="217" t="s">
        <v>317</v>
      </c>
      <c r="C131" s="217" t="s">
        <v>312</v>
      </c>
      <c r="D131" s="218" t="s">
        <v>36</v>
      </c>
      <c r="E131" s="219"/>
      <c r="F131" s="220">
        <v>6.32</v>
      </c>
      <c r="G131" s="192">
        <f t="shared" si="5"/>
        <v>0</v>
      </c>
      <c r="H131" s="193">
        <f>ROUND(F131*报价汇总表2!$C$8,2)</f>
        <v>0</v>
      </c>
      <c r="I131" s="208"/>
      <c r="J131" s="232" t="s">
        <v>318</v>
      </c>
    </row>
    <row r="132" ht="50.1" customHeight="1" spans="1:10">
      <c r="A132" s="216" t="s">
        <v>319</v>
      </c>
      <c r="B132" s="217" t="s">
        <v>320</v>
      </c>
      <c r="C132" s="217" t="s">
        <v>312</v>
      </c>
      <c r="D132" s="218" t="s">
        <v>36</v>
      </c>
      <c r="E132" s="219"/>
      <c r="F132" s="220">
        <v>9.13</v>
      </c>
      <c r="G132" s="192">
        <f t="shared" si="5"/>
        <v>0</v>
      </c>
      <c r="H132" s="193">
        <f>ROUND(F132*报价汇总表2!$C$8,2)</f>
        <v>0</v>
      </c>
      <c r="I132" s="208"/>
      <c r="J132" s="232" t="s">
        <v>321</v>
      </c>
    </row>
    <row r="133" ht="30.95" customHeight="1" spans="1:10">
      <c r="A133" s="216" t="s">
        <v>322</v>
      </c>
      <c r="B133" s="217" t="s">
        <v>323</v>
      </c>
      <c r="C133" s="217"/>
      <c r="D133" s="218" t="s">
        <v>33</v>
      </c>
      <c r="E133" s="219"/>
      <c r="F133" s="220">
        <v>0</v>
      </c>
      <c r="G133" s="192">
        <f t="shared" si="5"/>
        <v>0</v>
      </c>
      <c r="H133" s="193"/>
      <c r="I133" s="208">
        <f>ROUND(E133*H133,0)</f>
        <v>0</v>
      </c>
      <c r="J133" s="232"/>
    </row>
    <row r="134" ht="30" customHeight="1" spans="1:10">
      <c r="A134" s="216" t="s">
        <v>324</v>
      </c>
      <c r="B134" s="217" t="s">
        <v>325</v>
      </c>
      <c r="C134" s="217"/>
      <c r="D134" s="218" t="s">
        <v>33</v>
      </c>
      <c r="E134" s="219"/>
      <c r="F134" s="220">
        <v>0</v>
      </c>
      <c r="G134" s="192">
        <f t="shared" si="5"/>
        <v>0</v>
      </c>
      <c r="H134" s="193"/>
      <c r="I134" s="208">
        <f>ROUND(E134*H134,0)</f>
        <v>0</v>
      </c>
      <c r="J134" s="232"/>
    </row>
    <row r="135" ht="75.95" customHeight="1" spans="1:10">
      <c r="A135" s="216" t="s">
        <v>326</v>
      </c>
      <c r="B135" s="217" t="s">
        <v>327</v>
      </c>
      <c r="C135" s="217" t="s">
        <v>312</v>
      </c>
      <c r="D135" s="218" t="s">
        <v>36</v>
      </c>
      <c r="E135" s="219"/>
      <c r="F135" s="220">
        <v>20.95</v>
      </c>
      <c r="G135" s="192">
        <f t="shared" si="5"/>
        <v>0</v>
      </c>
      <c r="H135" s="193">
        <f>ROUND(F135*报价汇总表2!$C$8,2)</f>
        <v>0</v>
      </c>
      <c r="I135" s="208"/>
      <c r="J135" s="232" t="s">
        <v>328</v>
      </c>
    </row>
    <row r="136" ht="63" customHeight="1" spans="1:10">
      <c r="A136" s="216" t="s">
        <v>329</v>
      </c>
      <c r="B136" s="217" t="s">
        <v>330</v>
      </c>
      <c r="C136" s="217" t="s">
        <v>312</v>
      </c>
      <c r="D136" s="218" t="s">
        <v>36</v>
      </c>
      <c r="E136" s="219"/>
      <c r="F136" s="220">
        <v>9.13</v>
      </c>
      <c r="G136" s="192">
        <f t="shared" si="5"/>
        <v>0</v>
      </c>
      <c r="H136" s="193">
        <f>ROUND(F136*报价汇总表2!$C$8,2)</f>
        <v>0</v>
      </c>
      <c r="I136" s="208"/>
      <c r="J136" s="232" t="s">
        <v>331</v>
      </c>
    </row>
    <row r="137" ht="78.95" customHeight="1" spans="1:10">
      <c r="A137" s="216" t="s">
        <v>332</v>
      </c>
      <c r="B137" s="217" t="s">
        <v>333</v>
      </c>
      <c r="C137" s="217" t="s">
        <v>312</v>
      </c>
      <c r="D137" s="218" t="s">
        <v>36</v>
      </c>
      <c r="E137" s="219"/>
      <c r="F137" s="220">
        <v>20.95</v>
      </c>
      <c r="G137" s="192">
        <f t="shared" si="5"/>
        <v>0</v>
      </c>
      <c r="H137" s="193">
        <f>ROUND(F137*报价汇总表2!$C$8,2)</f>
        <v>0</v>
      </c>
      <c r="I137" s="208"/>
      <c r="J137" s="232" t="s">
        <v>328</v>
      </c>
    </row>
    <row r="138" ht="78" customHeight="1" spans="1:10">
      <c r="A138" s="216" t="s">
        <v>334</v>
      </c>
      <c r="B138" s="217" t="s">
        <v>335</v>
      </c>
      <c r="C138" s="217" t="s">
        <v>312</v>
      </c>
      <c r="D138" s="218" t="s">
        <v>36</v>
      </c>
      <c r="E138" s="219"/>
      <c r="F138" s="220">
        <v>20.95</v>
      </c>
      <c r="G138" s="192">
        <f t="shared" si="5"/>
        <v>0</v>
      </c>
      <c r="H138" s="193">
        <f>ROUND(F138*报价汇总表2!$C$8,2)</f>
        <v>0</v>
      </c>
      <c r="I138" s="208"/>
      <c r="J138" s="232" t="s">
        <v>328</v>
      </c>
    </row>
    <row r="139" ht="65.1" customHeight="1" spans="1:10">
      <c r="A139" s="216" t="s">
        <v>336</v>
      </c>
      <c r="B139" s="217" t="s">
        <v>337</v>
      </c>
      <c r="C139" s="217"/>
      <c r="D139" s="218" t="s">
        <v>36</v>
      </c>
      <c r="E139" s="219"/>
      <c r="F139" s="220">
        <v>17.13</v>
      </c>
      <c r="G139" s="192">
        <f t="shared" si="5"/>
        <v>0</v>
      </c>
      <c r="H139" s="193">
        <f>ROUND(F139*报价汇总表2!$C$8,2)</f>
        <v>0</v>
      </c>
      <c r="I139" s="208"/>
      <c r="J139" s="232" t="s">
        <v>338</v>
      </c>
    </row>
    <row r="140" s="146" customFormat="1" ht="27.95" customHeight="1" spans="1:10">
      <c r="A140" s="225" t="s">
        <v>339</v>
      </c>
      <c r="B140" s="226"/>
      <c r="C140" s="226"/>
      <c r="D140" s="227"/>
      <c r="E140" s="228"/>
      <c r="F140" s="229"/>
      <c r="G140" s="230">
        <f>SUM(G4:G139)</f>
        <v>516900</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15 H21 H30 H43 H48 H52 H66 H67 H73 H82 H91 H104 H107 H113 H116 H118 H120 H128 H130 H26:H27 H33:H34 H39:H40 H55:H63 H68:H71 H75:H76 H79:H80 H85:H86 H88:H89 H95:H97 H110:H111 H122:H123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pane xSplit="1" ySplit="3" topLeftCell="B4" activePane="bottomRight" state="frozen"/>
      <selection/>
      <selection pane="topRight"/>
      <selection pane="bottomLeft"/>
      <selection pane="bottomRight" activeCell="H5" sqref="H5"/>
    </sheetView>
  </sheetViews>
  <sheetFormatPr defaultColWidth="9" defaultRowHeight="14.25"/>
  <cols>
    <col min="1" max="1" width="5.63333333333333" style="250" customWidth="1"/>
    <col min="2" max="2" width="11.6333333333333" style="250" customWidth="1"/>
    <col min="3" max="3" width="15.6333333333333" style="250" customWidth="1"/>
    <col min="4" max="4" width="5.63333333333333" style="250" customWidth="1"/>
    <col min="5" max="5" width="6.63333333333333" style="250" customWidth="1"/>
    <col min="6" max="6" width="8.63333333333333" style="251" customWidth="1"/>
    <col min="7" max="7" width="8.63333333333333" style="250" customWidth="1"/>
    <col min="8" max="8" width="8.63333333333333" style="251" customWidth="1"/>
    <col min="9" max="9" width="8.63333333333333" style="250" customWidth="1"/>
    <col min="10" max="10" width="10.6333333333333" style="250" customWidth="1"/>
    <col min="11" max="11" width="9" style="250" customWidth="1"/>
    <col min="12" max="16384" width="9" style="250"/>
  </cols>
  <sheetData>
    <row r="1" ht="69.95" customHeight="1" spans="1:11">
      <c r="A1" s="252" t="s">
        <v>340</v>
      </c>
      <c r="B1" s="252"/>
      <c r="C1" s="252"/>
      <c r="D1" s="252"/>
      <c r="E1" s="252"/>
      <c r="F1" s="253"/>
      <c r="G1" s="252"/>
      <c r="H1" s="253"/>
      <c r="I1" s="252"/>
      <c r="J1" s="252"/>
      <c r="K1" s="281"/>
    </row>
    <row r="2" ht="39.95" customHeight="1" spans="1:11">
      <c r="A2" s="254" t="s">
        <v>367</v>
      </c>
      <c r="B2" s="255"/>
      <c r="C2" s="255"/>
      <c r="D2" s="255"/>
      <c r="E2" s="255"/>
      <c r="F2" s="256"/>
      <c r="G2" s="255"/>
      <c r="H2" s="256"/>
      <c r="I2" s="255"/>
      <c r="J2" s="255"/>
      <c r="K2" s="281"/>
    </row>
    <row r="3" ht="69.95" customHeight="1" spans="1:11">
      <c r="A3" s="257" t="s">
        <v>7</v>
      </c>
      <c r="B3" s="258" t="s">
        <v>18</v>
      </c>
      <c r="C3" s="259" t="s">
        <v>19</v>
      </c>
      <c r="D3" s="260" t="s">
        <v>20</v>
      </c>
      <c r="E3" s="261" t="s">
        <v>342</v>
      </c>
      <c r="F3" s="262" t="s">
        <v>343</v>
      </c>
      <c r="G3" s="263" t="s">
        <v>23</v>
      </c>
      <c r="H3" s="262" t="s">
        <v>344</v>
      </c>
      <c r="I3" s="263" t="s">
        <v>345</v>
      </c>
      <c r="J3" s="278" t="s">
        <v>11</v>
      </c>
      <c r="K3" s="281"/>
    </row>
    <row r="4" ht="140.25" customHeight="1" spans="1:11">
      <c r="A4" s="264">
        <v>1</v>
      </c>
      <c r="B4" s="265" t="s">
        <v>346</v>
      </c>
      <c r="C4" s="266" t="s">
        <v>347</v>
      </c>
      <c r="D4" s="267" t="s">
        <v>36</v>
      </c>
      <c r="E4" s="268">
        <v>110000</v>
      </c>
      <c r="F4" s="269">
        <v>8.5</v>
      </c>
      <c r="G4" s="270">
        <f>ROUND(E4*F4,0)</f>
        <v>935000</v>
      </c>
      <c r="H4" s="121"/>
      <c r="I4" s="270">
        <f>ROUND(E4*H4,0)</f>
        <v>0</v>
      </c>
      <c r="J4" s="279" t="s">
        <v>348</v>
      </c>
      <c r="K4" s="281"/>
    </row>
    <row r="5" ht="50.25" customHeight="1" spans="1:11">
      <c r="A5" s="264">
        <v>2</v>
      </c>
      <c r="B5" s="265" t="s">
        <v>349</v>
      </c>
      <c r="C5" s="265" t="s">
        <v>350</v>
      </c>
      <c r="D5" s="267" t="s">
        <v>351</v>
      </c>
      <c r="E5" s="268">
        <v>1</v>
      </c>
      <c r="F5" s="269">
        <v>4500</v>
      </c>
      <c r="G5" s="270">
        <f t="shared" ref="G5:G12" si="0">ROUND(E5*F5,0)</f>
        <v>4500</v>
      </c>
      <c r="H5" s="121"/>
      <c r="I5" s="270">
        <f t="shared" ref="I5:I12" si="1">ROUND(E5*H5,0)</f>
        <v>0</v>
      </c>
      <c r="J5" s="279" t="s">
        <v>352</v>
      </c>
      <c r="K5" s="281"/>
    </row>
    <row r="6" ht="50.25" customHeight="1" spans="1:11">
      <c r="A6" s="264">
        <v>3</v>
      </c>
      <c r="B6" s="265" t="s">
        <v>353</v>
      </c>
      <c r="C6" s="265" t="s">
        <v>354</v>
      </c>
      <c r="D6" s="267" t="s">
        <v>351</v>
      </c>
      <c r="E6" s="268">
        <v>1</v>
      </c>
      <c r="F6" s="269">
        <v>1800</v>
      </c>
      <c r="G6" s="270">
        <f t="shared" si="0"/>
        <v>1800</v>
      </c>
      <c r="H6" s="121"/>
      <c r="I6" s="270">
        <f t="shared" si="1"/>
        <v>0</v>
      </c>
      <c r="J6" s="279" t="s">
        <v>352</v>
      </c>
      <c r="K6" s="281"/>
    </row>
    <row r="7" ht="50.25" customHeight="1" spans="1:11">
      <c r="A7" s="264">
        <v>4</v>
      </c>
      <c r="B7" s="265" t="s">
        <v>355</v>
      </c>
      <c r="C7" s="265" t="s">
        <v>354</v>
      </c>
      <c r="D7" s="267" t="s">
        <v>351</v>
      </c>
      <c r="E7" s="268">
        <v>1</v>
      </c>
      <c r="F7" s="269">
        <v>1500</v>
      </c>
      <c r="G7" s="270">
        <f t="shared" si="0"/>
        <v>1500</v>
      </c>
      <c r="H7" s="121"/>
      <c r="I7" s="270">
        <f t="shared" si="1"/>
        <v>0</v>
      </c>
      <c r="J7" s="279" t="s">
        <v>352</v>
      </c>
      <c r="K7" s="281"/>
    </row>
    <row r="8" ht="50.25" customHeight="1" spans="1:11">
      <c r="A8" s="264">
        <v>5</v>
      </c>
      <c r="B8" s="265" t="s">
        <v>356</v>
      </c>
      <c r="C8" s="265" t="s">
        <v>357</v>
      </c>
      <c r="D8" s="267" t="s">
        <v>351</v>
      </c>
      <c r="E8" s="268">
        <v>1</v>
      </c>
      <c r="F8" s="269">
        <v>7000</v>
      </c>
      <c r="G8" s="270">
        <f t="shared" si="0"/>
        <v>7000</v>
      </c>
      <c r="H8" s="121"/>
      <c r="I8" s="270">
        <f t="shared" si="1"/>
        <v>0</v>
      </c>
      <c r="J8" s="279" t="s">
        <v>352</v>
      </c>
      <c r="K8" s="281"/>
    </row>
    <row r="9" ht="50.25" customHeight="1" spans="1:11">
      <c r="A9" s="264">
        <v>6</v>
      </c>
      <c r="B9" s="265" t="s">
        <v>358</v>
      </c>
      <c r="C9" s="265" t="s">
        <v>359</v>
      </c>
      <c r="D9" s="267" t="s">
        <v>351</v>
      </c>
      <c r="E9" s="268">
        <v>1</v>
      </c>
      <c r="F9" s="269">
        <v>1800</v>
      </c>
      <c r="G9" s="270">
        <f t="shared" si="0"/>
        <v>1800</v>
      </c>
      <c r="H9" s="121"/>
      <c r="I9" s="270">
        <f t="shared" si="1"/>
        <v>0</v>
      </c>
      <c r="J9" s="279" t="s">
        <v>352</v>
      </c>
      <c r="K9" s="281"/>
    </row>
    <row r="10" ht="50.25" customHeight="1" spans="1:11">
      <c r="A10" s="264">
        <v>7</v>
      </c>
      <c r="B10" s="265" t="s">
        <v>360</v>
      </c>
      <c r="C10" s="265" t="s">
        <v>361</v>
      </c>
      <c r="D10" s="267" t="s">
        <v>351</v>
      </c>
      <c r="E10" s="268">
        <v>1</v>
      </c>
      <c r="F10" s="269">
        <v>700</v>
      </c>
      <c r="G10" s="270">
        <f t="shared" si="0"/>
        <v>700</v>
      </c>
      <c r="H10" s="121"/>
      <c r="I10" s="270">
        <f t="shared" si="1"/>
        <v>0</v>
      </c>
      <c r="J10" s="279" t="s">
        <v>352</v>
      </c>
      <c r="K10" s="281"/>
    </row>
    <row r="11" ht="50.25" customHeight="1" spans="1:11">
      <c r="A11" s="264">
        <v>8</v>
      </c>
      <c r="B11" s="265" t="s">
        <v>362</v>
      </c>
      <c r="C11" s="265" t="s">
        <v>363</v>
      </c>
      <c r="D11" s="267" t="s">
        <v>351</v>
      </c>
      <c r="E11" s="268">
        <v>1</v>
      </c>
      <c r="F11" s="269">
        <v>2000</v>
      </c>
      <c r="G11" s="270">
        <f t="shared" si="0"/>
        <v>2000</v>
      </c>
      <c r="H11" s="121"/>
      <c r="I11" s="270">
        <f t="shared" si="1"/>
        <v>0</v>
      </c>
      <c r="J11" s="279" t="s">
        <v>352</v>
      </c>
      <c r="K11" s="281"/>
    </row>
    <row r="12" ht="50.25" customHeight="1" spans="1:11">
      <c r="A12" s="264">
        <v>9</v>
      </c>
      <c r="B12" s="265" t="s">
        <v>364</v>
      </c>
      <c r="C12" s="265" t="s">
        <v>365</v>
      </c>
      <c r="D12" s="267" t="s">
        <v>351</v>
      </c>
      <c r="E12" s="268">
        <v>1</v>
      </c>
      <c r="F12" s="271">
        <v>1800</v>
      </c>
      <c r="G12" s="270">
        <f t="shared" si="0"/>
        <v>1800</v>
      </c>
      <c r="H12" s="121"/>
      <c r="I12" s="270">
        <f t="shared" si="1"/>
        <v>0</v>
      </c>
      <c r="J12" s="279" t="s">
        <v>352</v>
      </c>
      <c r="K12" s="281"/>
    </row>
    <row r="13" ht="32.1" customHeight="1" spans="1:11">
      <c r="A13" s="272" t="s">
        <v>339</v>
      </c>
      <c r="B13" s="273"/>
      <c r="C13" s="273"/>
      <c r="D13" s="274"/>
      <c r="E13" s="275"/>
      <c r="F13" s="276"/>
      <c r="G13" s="277">
        <f>SUM(G4:G12)</f>
        <v>956100</v>
      </c>
      <c r="H13" s="276"/>
      <c r="I13" s="277">
        <f>SUM(I4:I12)</f>
        <v>0</v>
      </c>
      <c r="J13" s="280"/>
      <c r="K13" s="281"/>
    </row>
  </sheetData>
  <sheetProtection password="CF4A" sheet="1" selectLockedCells="1" objects="1"/>
  <mergeCells count="3">
    <mergeCell ref="A1:J1"/>
    <mergeCell ref="A2:J2"/>
    <mergeCell ref="A13:C13"/>
  </mergeCells>
  <dataValidations count="1">
    <dataValidation type="decimal" operator="between" allowBlank="1" showErrorMessage="1" sqref="H4:H12">
      <formula1>0</formula1>
      <formula2>F4</formula2>
    </dataValidation>
  </dataValidations>
  <printOptions horizontalCentered="1"/>
  <pageMargins left="0.590277777777778" right="0.196527777777778" top="0.550694444444444" bottom="0.550694444444444" header="0.314583333333333" footer="0.314583333333333"/>
  <pageSetup paperSize="9" orientation="portrait"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6" sqref="D6"/>
    </sheetView>
  </sheetViews>
  <sheetFormatPr defaultColWidth="9" defaultRowHeight="14.25" outlineLevelRow="7" outlineLevelCol="4"/>
  <cols>
    <col min="1" max="1" width="10.6333333333333" style="39" customWidth="1"/>
    <col min="2" max="2" width="30.6333333333333" style="39" customWidth="1"/>
    <col min="3" max="4" width="15.6333333333333" style="40" customWidth="1"/>
    <col min="5" max="5" width="15.6333333333333" style="39" customWidth="1"/>
    <col min="6" max="16384" width="9" style="39"/>
  </cols>
  <sheetData>
    <row r="1" ht="69.95" customHeight="1" spans="1:5">
      <c r="A1" s="41" t="s">
        <v>5</v>
      </c>
      <c r="B1" s="41"/>
      <c r="C1" s="41"/>
      <c r="D1" s="41"/>
      <c r="E1" s="41"/>
    </row>
    <row r="2" ht="45" customHeight="1" spans="1:5">
      <c r="A2" s="42" t="s">
        <v>368</v>
      </c>
      <c r="B2" s="42"/>
      <c r="C2" s="42"/>
      <c r="D2" s="42"/>
      <c r="E2" s="42"/>
    </row>
    <row r="3" ht="39.95" customHeight="1" spans="1:5">
      <c r="A3" s="43" t="s">
        <v>7</v>
      </c>
      <c r="B3" s="44" t="s">
        <v>8</v>
      </c>
      <c r="C3" s="45" t="s">
        <v>9</v>
      </c>
      <c r="D3" s="46" t="s">
        <v>10</v>
      </c>
      <c r="E3" s="47" t="s">
        <v>11</v>
      </c>
    </row>
    <row r="4" ht="39.95" customHeight="1" spans="1:5">
      <c r="A4" s="48">
        <v>1</v>
      </c>
      <c r="B4" s="49" t="s">
        <v>12</v>
      </c>
      <c r="C4" s="50">
        <f>'3-岳阳劳务'!G140</f>
        <v>973926</v>
      </c>
      <c r="D4" s="50">
        <f>'3-岳阳劳务'!I140</f>
        <v>0</v>
      </c>
      <c r="E4" s="51"/>
    </row>
    <row r="5" ht="39.95" customHeight="1" spans="1:5">
      <c r="A5" s="48">
        <v>2</v>
      </c>
      <c r="B5" s="49" t="s">
        <v>13</v>
      </c>
      <c r="C5" s="50">
        <f>'3-岳阳设备'!G13</f>
        <v>2847000</v>
      </c>
      <c r="D5" s="50">
        <f>'3-岳阳设备'!I13</f>
        <v>0</v>
      </c>
      <c r="E5" s="51"/>
    </row>
    <row r="6" ht="39.95" customHeight="1" spans="1:5">
      <c r="A6" s="48"/>
      <c r="B6" s="49"/>
      <c r="C6" s="50"/>
      <c r="D6" s="52"/>
      <c r="E6" s="51"/>
    </row>
    <row r="7" ht="39.95" customHeight="1" spans="1:5">
      <c r="A7" s="53"/>
      <c r="B7" s="54" t="s">
        <v>14</v>
      </c>
      <c r="C7" s="55">
        <f>SUM(C4:C6)</f>
        <v>3820926</v>
      </c>
      <c r="D7" s="55">
        <f>SUM(D4:D6)</f>
        <v>0</v>
      </c>
      <c r="E7" s="56"/>
    </row>
    <row r="8" ht="39.95" customHeight="1" spans="1:5">
      <c r="A8" s="57"/>
      <c r="B8" s="58" t="s">
        <v>15</v>
      </c>
      <c r="C8" s="59">
        <f>D7/C7</f>
        <v>0</v>
      </c>
      <c r="D8" s="60"/>
      <c r="E8" s="61"/>
    </row>
  </sheetData>
  <sheetProtection password="CF4A" sheet="1" selectLockedCells="1" selectUnlockedCells="1" objects="1"/>
  <mergeCells count="3">
    <mergeCell ref="A1:E1"/>
    <mergeCell ref="A2:E2"/>
    <mergeCell ref="C8:D8"/>
  </mergeCells>
  <printOptions horizontalCentered="1"/>
  <pageMargins left="0.551181102362205" right="0.196850393700787" top="0.551181102362205" bottom="0.551181102362205" header="0.31496062992126" footer="0.31496062992126"/>
  <pageSetup paperSize="9" orientation="portrait"/>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0"/>
  <sheetViews>
    <sheetView showZeros="0" workbookViewId="0">
      <pane ySplit="3" topLeftCell="A134" activePane="bottomLeft" state="frozen"/>
      <selection/>
      <selection pane="bottomLeft" activeCell="H16" sqref="H16"/>
    </sheetView>
  </sheetViews>
  <sheetFormatPr defaultColWidth="9" defaultRowHeight="12"/>
  <cols>
    <col min="1" max="1" width="10.6333333333333" style="147" customWidth="1"/>
    <col min="2" max="2" width="11.6333333333333" style="148" customWidth="1"/>
    <col min="3" max="3" width="16.6333333333333" style="149" customWidth="1"/>
    <col min="4" max="4" width="5.63333333333333" style="150" customWidth="1"/>
    <col min="5" max="5" width="7.63333333333333" style="243" customWidth="1"/>
    <col min="6" max="6" width="8.63333333333333" style="244" customWidth="1"/>
    <col min="7" max="7" width="8.63333333333333" style="153" customWidth="1"/>
    <col min="8" max="8" width="8.63333333333333" style="154" customWidth="1"/>
    <col min="9" max="9" width="8.63333333333333" style="155" customWidth="1"/>
    <col min="10" max="10" width="6.63333333333333" style="156" customWidth="1"/>
    <col min="11" max="16384" width="9" style="157"/>
  </cols>
  <sheetData>
    <row r="1" s="141" customFormat="1" ht="45" customHeight="1" spans="1:10">
      <c r="A1" s="158" t="s">
        <v>16</v>
      </c>
      <c r="B1" s="158"/>
      <c r="C1" s="158"/>
      <c r="D1" s="158"/>
      <c r="E1" s="158"/>
      <c r="F1" s="158"/>
      <c r="G1" s="158"/>
      <c r="H1" s="159"/>
      <c r="I1" s="158"/>
      <c r="J1" s="158"/>
    </row>
    <row r="2" s="142" customFormat="1" ht="33.95" customHeight="1" spans="1:10">
      <c r="A2" s="160" t="s">
        <v>369</v>
      </c>
      <c r="B2" s="160"/>
      <c r="C2" s="160"/>
      <c r="D2" s="160"/>
      <c r="E2" s="160"/>
      <c r="F2" s="160"/>
      <c r="G2" s="160"/>
      <c r="H2" s="162"/>
      <c r="I2" s="160"/>
      <c r="J2" s="160"/>
    </row>
    <row r="3" s="143" customFormat="1" ht="99.95" customHeight="1" spans="1:10">
      <c r="A3" s="163"/>
      <c r="B3" s="164" t="s">
        <v>18</v>
      </c>
      <c r="C3" s="165" t="s">
        <v>19</v>
      </c>
      <c r="D3" s="166" t="s">
        <v>20</v>
      </c>
      <c r="E3" s="245" t="s">
        <v>21</v>
      </c>
      <c r="F3" s="166" t="s">
        <v>22</v>
      </c>
      <c r="G3" s="169" t="s">
        <v>23</v>
      </c>
      <c r="H3" s="170" t="s">
        <v>24</v>
      </c>
      <c r="I3" s="202" t="s">
        <v>25</v>
      </c>
      <c r="J3" s="203" t="s">
        <v>26</v>
      </c>
    </row>
    <row r="4" s="144" customFormat="1" ht="29.1" customHeight="1" spans="1:10">
      <c r="A4" s="171" t="s">
        <v>27</v>
      </c>
      <c r="B4" s="172" t="s">
        <v>28</v>
      </c>
      <c r="C4" s="172"/>
      <c r="D4" s="173"/>
      <c r="E4" s="246"/>
      <c r="F4" s="247">
        <v>0</v>
      </c>
      <c r="G4" s="176">
        <v>0</v>
      </c>
      <c r="H4" s="177">
        <v>0</v>
      </c>
      <c r="I4" s="204"/>
      <c r="J4" s="205"/>
    </row>
    <row r="5" s="144" customFormat="1" ht="29.1" customHeight="1" spans="1:10">
      <c r="A5" s="171" t="s">
        <v>29</v>
      </c>
      <c r="B5" s="178" t="s">
        <v>30</v>
      </c>
      <c r="C5" s="172"/>
      <c r="D5" s="173"/>
      <c r="E5" s="246"/>
      <c r="F5" s="247"/>
      <c r="G5" s="176"/>
      <c r="H5" s="177"/>
      <c r="I5" s="204"/>
      <c r="J5" s="205"/>
    </row>
    <row r="6" s="145" customFormat="1" ht="39" customHeight="1" spans="1:10">
      <c r="A6" s="179" t="s">
        <v>31</v>
      </c>
      <c r="B6" s="180" t="s">
        <v>32</v>
      </c>
      <c r="C6" s="181"/>
      <c r="D6" s="182" t="s">
        <v>33</v>
      </c>
      <c r="E6" s="183"/>
      <c r="F6" s="184"/>
      <c r="G6" s="185"/>
      <c r="H6" s="186"/>
      <c r="I6" s="206"/>
      <c r="J6" s="207"/>
    </row>
    <row r="7" s="144" customFormat="1" ht="48.95" customHeight="1" spans="1:10">
      <c r="A7" s="187" t="s">
        <v>34</v>
      </c>
      <c r="B7" s="188" t="s">
        <v>35</v>
      </c>
      <c r="C7" s="188"/>
      <c r="D7" s="189" t="s">
        <v>36</v>
      </c>
      <c r="E7" s="190"/>
      <c r="F7" s="191">
        <v>40.78</v>
      </c>
      <c r="G7" s="192">
        <f t="shared" ref="G7:G15" si="0">ROUND(E7*F7,0)</f>
        <v>0</v>
      </c>
      <c r="H7" s="193">
        <f>ROUND(F7*报价汇总表3!$C$8,2)</f>
        <v>0</v>
      </c>
      <c r="I7" s="208"/>
      <c r="J7" s="209"/>
    </row>
    <row r="8" s="144" customFormat="1" ht="48.95" customHeight="1" spans="1:10">
      <c r="A8" s="187" t="s">
        <v>37</v>
      </c>
      <c r="B8" s="188" t="s">
        <v>38</v>
      </c>
      <c r="C8" s="188"/>
      <c r="D8" s="189" t="s">
        <v>36</v>
      </c>
      <c r="E8" s="190"/>
      <c r="F8" s="191">
        <v>27.19</v>
      </c>
      <c r="G8" s="192">
        <f t="shared" si="0"/>
        <v>0</v>
      </c>
      <c r="H8" s="193">
        <f>ROUND(F8*报价汇总表3!$C$8,2)</f>
        <v>0</v>
      </c>
      <c r="I8" s="208"/>
      <c r="J8" s="209"/>
    </row>
    <row r="9" s="144" customFormat="1" ht="48" customHeight="1" spans="1:10">
      <c r="A9" s="187" t="s">
        <v>39</v>
      </c>
      <c r="B9" s="188" t="s">
        <v>40</v>
      </c>
      <c r="C9" s="188"/>
      <c r="D9" s="189" t="s">
        <v>36</v>
      </c>
      <c r="E9" s="190"/>
      <c r="F9" s="191">
        <v>20.39</v>
      </c>
      <c r="G9" s="192">
        <f t="shared" si="0"/>
        <v>0</v>
      </c>
      <c r="H9" s="193">
        <f>ROUND(F9*报价汇总表3!$C$8,2)</f>
        <v>0</v>
      </c>
      <c r="I9" s="208"/>
      <c r="J9" s="209"/>
    </row>
    <row r="10" ht="48" customHeight="1" spans="1:10">
      <c r="A10" s="187" t="s">
        <v>41</v>
      </c>
      <c r="B10" s="188" t="s">
        <v>42</v>
      </c>
      <c r="C10" s="188"/>
      <c r="D10" s="189" t="s">
        <v>33</v>
      </c>
      <c r="E10" s="190"/>
      <c r="F10" s="191">
        <v>0</v>
      </c>
      <c r="G10" s="192">
        <f t="shared" si="0"/>
        <v>0</v>
      </c>
      <c r="H10" s="193"/>
      <c r="I10" s="208">
        <f>ROUND(E10*H10,0)</f>
        <v>0</v>
      </c>
      <c r="J10" s="210"/>
    </row>
    <row r="11" ht="36.95" hidden="1" customHeight="1" spans="1:10">
      <c r="A11" s="187" t="s">
        <v>43</v>
      </c>
      <c r="B11" s="188" t="s">
        <v>44</v>
      </c>
      <c r="C11" s="188"/>
      <c r="D11" s="189" t="s">
        <v>33</v>
      </c>
      <c r="E11" s="190"/>
      <c r="F11" s="191">
        <v>0</v>
      </c>
      <c r="G11" s="192">
        <f t="shared" si="0"/>
        <v>0</v>
      </c>
      <c r="H11" s="193"/>
      <c r="I11" s="208">
        <f>ROUND(E11*H11,0)</f>
        <v>0</v>
      </c>
      <c r="J11" s="210"/>
    </row>
    <row r="12" ht="42" hidden="1" customHeight="1" spans="1:10">
      <c r="A12" s="187" t="s">
        <v>45</v>
      </c>
      <c r="B12" s="188" t="s">
        <v>46</v>
      </c>
      <c r="C12" s="188" t="s">
        <v>47</v>
      </c>
      <c r="D12" s="189" t="s">
        <v>48</v>
      </c>
      <c r="E12" s="190"/>
      <c r="F12" s="191">
        <v>105.73</v>
      </c>
      <c r="G12" s="192">
        <f t="shared" si="0"/>
        <v>0</v>
      </c>
      <c r="H12" s="193">
        <f>ROUND(F12*报价汇总表3!$C$8,2)</f>
        <v>0</v>
      </c>
      <c r="I12" s="208"/>
      <c r="J12" s="210"/>
    </row>
    <row r="13" ht="42" hidden="1" customHeight="1" spans="1:10">
      <c r="A13" s="187" t="s">
        <v>49</v>
      </c>
      <c r="B13" s="188" t="s">
        <v>50</v>
      </c>
      <c r="C13" s="188" t="s">
        <v>51</v>
      </c>
      <c r="D13" s="189" t="s">
        <v>48</v>
      </c>
      <c r="E13" s="190"/>
      <c r="F13" s="191">
        <v>156.95</v>
      </c>
      <c r="G13" s="192">
        <f t="shared" si="0"/>
        <v>0</v>
      </c>
      <c r="H13" s="193">
        <f>ROUND(F13*报价汇总表3!$C$8,2)</f>
        <v>0</v>
      </c>
      <c r="I13" s="208"/>
      <c r="J13" s="210"/>
    </row>
    <row r="14" ht="42" hidden="1" customHeight="1" spans="1:10">
      <c r="A14" s="187" t="s">
        <v>52</v>
      </c>
      <c r="B14" s="188" t="s">
        <v>53</v>
      </c>
      <c r="C14" s="188" t="s">
        <v>47</v>
      </c>
      <c r="D14" s="189" t="s">
        <v>48</v>
      </c>
      <c r="E14" s="190"/>
      <c r="F14" s="191">
        <v>191.55</v>
      </c>
      <c r="G14" s="192">
        <f t="shared" si="0"/>
        <v>0</v>
      </c>
      <c r="H14" s="193">
        <f>ROUND(F14*报价汇总表3!$C$8,2)</f>
        <v>0</v>
      </c>
      <c r="I14" s="208"/>
      <c r="J14" s="210"/>
    </row>
    <row r="15" ht="60.95" customHeight="1" spans="1:10">
      <c r="A15" s="187" t="s">
        <v>54</v>
      </c>
      <c r="B15" s="188" t="s">
        <v>55</v>
      </c>
      <c r="C15" s="188"/>
      <c r="D15" s="189" t="s">
        <v>33</v>
      </c>
      <c r="E15" s="190"/>
      <c r="F15" s="191">
        <v>0</v>
      </c>
      <c r="G15" s="192">
        <f t="shared" si="0"/>
        <v>0</v>
      </c>
      <c r="H15" s="193"/>
      <c r="I15" s="208">
        <f>ROUND(E15*H15,0)</f>
        <v>0</v>
      </c>
      <c r="J15" s="210"/>
    </row>
    <row r="16" ht="48" customHeight="1" spans="1:10">
      <c r="A16" s="187" t="s">
        <v>56</v>
      </c>
      <c r="B16" s="188" t="s">
        <v>57</v>
      </c>
      <c r="C16" s="188" t="s">
        <v>47</v>
      </c>
      <c r="D16" s="189" t="s">
        <v>48</v>
      </c>
      <c r="E16" s="190">
        <v>400</v>
      </c>
      <c r="F16" s="191">
        <v>155.88</v>
      </c>
      <c r="G16" s="192">
        <f t="shared" ref="G16:G66" si="1">ROUND(E16*F16,0)</f>
        <v>62352</v>
      </c>
      <c r="H16" s="201"/>
      <c r="I16" s="208">
        <f>ROUND(E16*H16,0)</f>
        <v>0</v>
      </c>
      <c r="J16" s="210"/>
    </row>
    <row r="17" ht="66" customHeight="1" spans="1:10">
      <c r="A17" s="187" t="s">
        <v>58</v>
      </c>
      <c r="B17" s="188" t="s">
        <v>59</v>
      </c>
      <c r="C17" s="188" t="s">
        <v>60</v>
      </c>
      <c r="D17" s="189" t="s">
        <v>36</v>
      </c>
      <c r="E17" s="190"/>
      <c r="F17" s="191">
        <v>2.21</v>
      </c>
      <c r="G17" s="192">
        <f t="shared" si="1"/>
        <v>0</v>
      </c>
      <c r="H17" s="193">
        <f>ROUND(F17*报价汇总表3!$C$8,2)</f>
        <v>0</v>
      </c>
      <c r="I17" s="208"/>
      <c r="J17" s="210" t="s">
        <v>61</v>
      </c>
    </row>
    <row r="18" ht="53.1" customHeight="1" spans="1:10">
      <c r="A18" s="187" t="s">
        <v>62</v>
      </c>
      <c r="B18" s="188" t="s">
        <v>63</v>
      </c>
      <c r="C18" s="188" t="s">
        <v>47</v>
      </c>
      <c r="D18" s="189" t="s">
        <v>48</v>
      </c>
      <c r="E18" s="190"/>
      <c r="F18" s="191">
        <v>102.07</v>
      </c>
      <c r="G18" s="192">
        <f t="shared" si="1"/>
        <v>0</v>
      </c>
      <c r="H18" s="193">
        <f>ROUND(F18*报价汇总表3!$C$8,2)</f>
        <v>0</v>
      </c>
      <c r="I18" s="208"/>
      <c r="J18" s="210"/>
    </row>
    <row r="19" ht="50.1" customHeight="1" spans="1:10">
      <c r="A19" s="187" t="s">
        <v>64</v>
      </c>
      <c r="B19" s="188" t="s">
        <v>65</v>
      </c>
      <c r="C19" s="188" t="s">
        <v>47</v>
      </c>
      <c r="D19" s="189" t="s">
        <v>48</v>
      </c>
      <c r="E19" s="190"/>
      <c r="F19" s="191">
        <v>102.07</v>
      </c>
      <c r="G19" s="192">
        <f t="shared" si="1"/>
        <v>0</v>
      </c>
      <c r="H19" s="193">
        <f>ROUND(F19*报价汇总表3!$C$8,2)</f>
        <v>0</v>
      </c>
      <c r="I19" s="208"/>
      <c r="J19" s="210"/>
    </row>
    <row r="20" ht="60.95" customHeight="1" spans="1:10">
      <c r="A20" s="187" t="s">
        <v>66</v>
      </c>
      <c r="B20" s="188" t="s">
        <v>67</v>
      </c>
      <c r="C20" s="188" t="s">
        <v>47</v>
      </c>
      <c r="D20" s="189" t="s">
        <v>48</v>
      </c>
      <c r="E20" s="190"/>
      <c r="F20" s="191">
        <v>87.31</v>
      </c>
      <c r="G20" s="192">
        <f t="shared" si="1"/>
        <v>0</v>
      </c>
      <c r="H20" s="193">
        <f>ROUND(F20*报价汇总表3!$C$8,2)</f>
        <v>0</v>
      </c>
      <c r="I20" s="208"/>
      <c r="J20" s="210"/>
    </row>
    <row r="21" ht="36" customHeight="1" spans="1:10">
      <c r="A21" s="187" t="s">
        <v>68</v>
      </c>
      <c r="B21" s="188" t="s">
        <v>69</v>
      </c>
      <c r="C21" s="188"/>
      <c r="D21" s="189" t="s">
        <v>33</v>
      </c>
      <c r="E21" s="190"/>
      <c r="F21" s="191">
        <v>0</v>
      </c>
      <c r="G21" s="192">
        <f t="shared" si="1"/>
        <v>0</v>
      </c>
      <c r="H21" s="193"/>
      <c r="I21" s="208">
        <f>ROUND(E21*H21,0)</f>
        <v>0</v>
      </c>
      <c r="J21" s="210"/>
    </row>
    <row r="22" ht="48.95" customHeight="1" spans="1:10">
      <c r="A22" s="187" t="s">
        <v>70</v>
      </c>
      <c r="B22" s="188" t="s">
        <v>71</v>
      </c>
      <c r="C22" s="188" t="s">
        <v>72</v>
      </c>
      <c r="D22" s="194" t="s">
        <v>48</v>
      </c>
      <c r="E22" s="190"/>
      <c r="F22" s="191">
        <v>49.53</v>
      </c>
      <c r="G22" s="192">
        <f t="shared" si="1"/>
        <v>0</v>
      </c>
      <c r="H22" s="193">
        <f>ROUND(F22*报价汇总表3!$C$8,2)</f>
        <v>0</v>
      </c>
      <c r="I22" s="208"/>
      <c r="J22" s="210"/>
    </row>
    <row r="23" ht="69" customHeight="1" spans="1:10">
      <c r="A23" s="187" t="s">
        <v>73</v>
      </c>
      <c r="B23" s="188" t="s">
        <v>74</v>
      </c>
      <c r="C23" s="188" t="s">
        <v>72</v>
      </c>
      <c r="D23" s="194" t="s">
        <v>48</v>
      </c>
      <c r="E23" s="190"/>
      <c r="F23" s="191">
        <v>121.75</v>
      </c>
      <c r="G23" s="192">
        <f t="shared" si="1"/>
        <v>0</v>
      </c>
      <c r="H23" s="193">
        <f>ROUND(F23*报价汇总表3!$C$8,2)</f>
        <v>0</v>
      </c>
      <c r="I23" s="208"/>
      <c r="J23" s="210"/>
    </row>
    <row r="24" ht="51" customHeight="1" spans="1:10">
      <c r="A24" s="187" t="s">
        <v>75</v>
      </c>
      <c r="B24" s="195" t="s">
        <v>76</v>
      </c>
      <c r="C24" s="188" t="s">
        <v>72</v>
      </c>
      <c r="D24" s="196" t="s">
        <v>48</v>
      </c>
      <c r="E24" s="190"/>
      <c r="F24" s="191">
        <v>170.55</v>
      </c>
      <c r="G24" s="192">
        <f t="shared" si="1"/>
        <v>0</v>
      </c>
      <c r="H24" s="193">
        <f>ROUND(F24*报价汇总表3!$C$8,2)</f>
        <v>0</v>
      </c>
      <c r="I24" s="208"/>
      <c r="J24" s="210"/>
    </row>
    <row r="25" ht="56.1" customHeight="1" spans="1:10">
      <c r="A25" s="187" t="s">
        <v>77</v>
      </c>
      <c r="B25" s="195" t="s">
        <v>78</v>
      </c>
      <c r="C25" s="188" t="s">
        <v>72</v>
      </c>
      <c r="D25" s="196" t="s">
        <v>48</v>
      </c>
      <c r="E25" s="190"/>
      <c r="F25" s="191">
        <v>58.81</v>
      </c>
      <c r="G25" s="192">
        <f t="shared" si="1"/>
        <v>0</v>
      </c>
      <c r="H25" s="193">
        <f>ROUND(F25*报价汇总表3!$C$8,2)</f>
        <v>0</v>
      </c>
      <c r="I25" s="208"/>
      <c r="J25" s="210"/>
    </row>
    <row r="26" ht="30.95" customHeight="1" spans="1:10">
      <c r="A26" s="187" t="s">
        <v>79</v>
      </c>
      <c r="B26" s="195" t="s">
        <v>80</v>
      </c>
      <c r="C26" s="181"/>
      <c r="D26" s="196" t="s">
        <v>33</v>
      </c>
      <c r="E26" s="190"/>
      <c r="F26" s="191">
        <v>0</v>
      </c>
      <c r="G26" s="192">
        <f t="shared" si="1"/>
        <v>0</v>
      </c>
      <c r="H26" s="193"/>
      <c r="I26" s="208">
        <f>ROUND(E26*H26,0)</f>
        <v>0</v>
      </c>
      <c r="J26" s="210"/>
    </row>
    <row r="27" ht="33.95" customHeight="1" spans="1:10">
      <c r="A27" s="187" t="s">
        <v>81</v>
      </c>
      <c r="B27" s="195" t="s">
        <v>82</v>
      </c>
      <c r="C27" s="181"/>
      <c r="D27" s="197" t="s">
        <v>33</v>
      </c>
      <c r="E27" s="190"/>
      <c r="F27" s="191">
        <v>0</v>
      </c>
      <c r="G27" s="192">
        <f t="shared" si="1"/>
        <v>0</v>
      </c>
      <c r="H27" s="193"/>
      <c r="I27" s="208">
        <f>ROUND(E27*H27,0)</f>
        <v>0</v>
      </c>
      <c r="J27" s="210"/>
    </row>
    <row r="28" ht="51" customHeight="1" spans="1:10">
      <c r="A28" s="187" t="s">
        <v>83</v>
      </c>
      <c r="B28" s="188" t="s">
        <v>84</v>
      </c>
      <c r="C28" s="188" t="s">
        <v>85</v>
      </c>
      <c r="D28" s="194" t="s">
        <v>36</v>
      </c>
      <c r="E28" s="190"/>
      <c r="F28" s="191">
        <v>43.48</v>
      </c>
      <c r="G28" s="192">
        <f t="shared" si="1"/>
        <v>0</v>
      </c>
      <c r="H28" s="193">
        <f>ROUND(F28*报价汇总表3!$C$8,2)</f>
        <v>0</v>
      </c>
      <c r="I28" s="208"/>
      <c r="J28" s="210"/>
    </row>
    <row r="29" ht="56.1" customHeight="1" spans="1:10">
      <c r="A29" s="187" t="s">
        <v>86</v>
      </c>
      <c r="B29" s="188" t="s">
        <v>87</v>
      </c>
      <c r="C29" s="188" t="s">
        <v>85</v>
      </c>
      <c r="D29" s="189" t="s">
        <v>36</v>
      </c>
      <c r="E29" s="190"/>
      <c r="F29" s="191">
        <v>2.15</v>
      </c>
      <c r="G29" s="192">
        <f t="shared" si="1"/>
        <v>0</v>
      </c>
      <c r="H29" s="193">
        <f>ROUND(F29*报价汇总表3!$C$8,2)</f>
        <v>0</v>
      </c>
      <c r="I29" s="208"/>
      <c r="J29" s="210"/>
    </row>
    <row r="30" ht="33.95" customHeight="1" spans="1:10">
      <c r="A30" s="187" t="s">
        <v>88</v>
      </c>
      <c r="B30" s="188" t="s">
        <v>89</v>
      </c>
      <c r="C30" s="188"/>
      <c r="D30" s="189" t="s">
        <v>33</v>
      </c>
      <c r="E30" s="190"/>
      <c r="F30" s="191">
        <v>0</v>
      </c>
      <c r="G30" s="192">
        <f t="shared" si="1"/>
        <v>0</v>
      </c>
      <c r="H30" s="193"/>
      <c r="I30" s="208">
        <f>ROUND(E30*H30,0)</f>
        <v>0</v>
      </c>
      <c r="J30" s="210"/>
    </row>
    <row r="31" ht="51" customHeight="1" spans="1:10">
      <c r="A31" s="187" t="s">
        <v>90</v>
      </c>
      <c r="B31" s="188" t="s">
        <v>91</v>
      </c>
      <c r="C31" s="188" t="s">
        <v>85</v>
      </c>
      <c r="D31" s="189" t="s">
        <v>36</v>
      </c>
      <c r="E31" s="190"/>
      <c r="F31" s="191">
        <v>29.8</v>
      </c>
      <c r="G31" s="192">
        <f t="shared" si="1"/>
        <v>0</v>
      </c>
      <c r="H31" s="193">
        <f>ROUND(F31*报价汇总表3!$C$8,2)</f>
        <v>0</v>
      </c>
      <c r="I31" s="208"/>
      <c r="J31" s="210"/>
    </row>
    <row r="32" ht="54" customHeight="1" spans="1:10">
      <c r="A32" s="187" t="s">
        <v>92</v>
      </c>
      <c r="B32" s="188" t="s">
        <v>93</v>
      </c>
      <c r="C32" s="188" t="s">
        <v>85</v>
      </c>
      <c r="D32" s="189" t="s">
        <v>36</v>
      </c>
      <c r="E32" s="190"/>
      <c r="F32" s="191">
        <v>2.92</v>
      </c>
      <c r="G32" s="192">
        <f t="shared" si="1"/>
        <v>0</v>
      </c>
      <c r="H32" s="193">
        <f>ROUND(F32*报价汇总表3!$C$8,2)</f>
        <v>0</v>
      </c>
      <c r="I32" s="208"/>
      <c r="J32" s="210"/>
    </row>
    <row r="33" ht="35.1" customHeight="1" spans="1:10">
      <c r="A33" s="187" t="s">
        <v>94</v>
      </c>
      <c r="B33" s="188" t="s">
        <v>95</v>
      </c>
      <c r="C33" s="188"/>
      <c r="D33" s="189" t="s">
        <v>33</v>
      </c>
      <c r="E33" s="190"/>
      <c r="F33" s="191">
        <v>0</v>
      </c>
      <c r="G33" s="192">
        <f t="shared" si="1"/>
        <v>0</v>
      </c>
      <c r="H33" s="193"/>
      <c r="I33" s="208">
        <f>ROUND(E33*H33,0)</f>
        <v>0</v>
      </c>
      <c r="J33" s="210"/>
    </row>
    <row r="34" ht="35.1" customHeight="1" spans="1:10">
      <c r="A34" s="187" t="s">
        <v>96</v>
      </c>
      <c r="B34" s="188" t="s">
        <v>97</v>
      </c>
      <c r="C34" s="188"/>
      <c r="D34" s="189" t="s">
        <v>33</v>
      </c>
      <c r="E34" s="190"/>
      <c r="F34" s="191">
        <v>0</v>
      </c>
      <c r="G34" s="192">
        <f t="shared" si="1"/>
        <v>0</v>
      </c>
      <c r="H34" s="193"/>
      <c r="I34" s="208">
        <f>ROUND(E34*H34,0)</f>
        <v>0</v>
      </c>
      <c r="J34" s="210"/>
    </row>
    <row r="35" ht="45.95" customHeight="1" spans="1:10">
      <c r="A35" s="187" t="s">
        <v>98</v>
      </c>
      <c r="B35" s="188" t="s">
        <v>99</v>
      </c>
      <c r="C35" s="188" t="s">
        <v>100</v>
      </c>
      <c r="D35" s="189" t="s">
        <v>36</v>
      </c>
      <c r="E35" s="190"/>
      <c r="F35" s="191">
        <v>65.29</v>
      </c>
      <c r="G35" s="192">
        <f t="shared" si="1"/>
        <v>0</v>
      </c>
      <c r="H35" s="193">
        <f>ROUND(F35*报价汇总表3!$C$8,2)</f>
        <v>0</v>
      </c>
      <c r="I35" s="208"/>
      <c r="J35" s="210"/>
    </row>
    <row r="36" ht="48.95" customHeight="1" spans="1:10">
      <c r="A36" s="187" t="s">
        <v>101</v>
      </c>
      <c r="B36" s="188" t="s">
        <v>102</v>
      </c>
      <c r="C36" s="188" t="s">
        <v>100</v>
      </c>
      <c r="D36" s="189" t="s">
        <v>36</v>
      </c>
      <c r="E36" s="190"/>
      <c r="F36" s="191">
        <v>3.22</v>
      </c>
      <c r="G36" s="192">
        <f t="shared" si="1"/>
        <v>0</v>
      </c>
      <c r="H36" s="193">
        <f>ROUND(F36*报价汇总表3!$C$8,2)</f>
        <v>0</v>
      </c>
      <c r="I36" s="208"/>
      <c r="J36" s="210"/>
    </row>
    <row r="37" ht="54.95" customHeight="1" spans="1:10">
      <c r="A37" s="187" t="s">
        <v>103</v>
      </c>
      <c r="B37" s="188" t="s">
        <v>104</v>
      </c>
      <c r="C37" s="188" t="s">
        <v>100</v>
      </c>
      <c r="D37" s="189" t="s">
        <v>36</v>
      </c>
      <c r="E37" s="190"/>
      <c r="F37" s="191">
        <v>64.01</v>
      </c>
      <c r="G37" s="192">
        <f t="shared" si="1"/>
        <v>0</v>
      </c>
      <c r="H37" s="193">
        <f>ROUND(F37*报价汇总表3!$C$8,2)</f>
        <v>0</v>
      </c>
      <c r="I37" s="208"/>
      <c r="J37" s="210"/>
    </row>
    <row r="38" ht="47.1" customHeight="1" spans="1:10">
      <c r="A38" s="187" t="s">
        <v>105</v>
      </c>
      <c r="B38" s="188" t="s">
        <v>106</v>
      </c>
      <c r="C38" s="188" t="s">
        <v>100</v>
      </c>
      <c r="D38" s="189" t="s">
        <v>36</v>
      </c>
      <c r="E38" s="190"/>
      <c r="F38" s="191">
        <v>3.15</v>
      </c>
      <c r="G38" s="192">
        <f t="shared" si="1"/>
        <v>0</v>
      </c>
      <c r="H38" s="193">
        <f>ROUND(F38*报价汇总表3!$C$8,2)</f>
        <v>0</v>
      </c>
      <c r="I38" s="208"/>
      <c r="J38" s="210"/>
    </row>
    <row r="39" ht="30" customHeight="1" spans="1:10">
      <c r="A39" s="187" t="s">
        <v>107</v>
      </c>
      <c r="B39" s="188" t="s">
        <v>108</v>
      </c>
      <c r="C39" s="188"/>
      <c r="D39" s="189" t="s">
        <v>33</v>
      </c>
      <c r="E39" s="190"/>
      <c r="F39" s="191">
        <v>0</v>
      </c>
      <c r="G39" s="192">
        <f t="shared" si="1"/>
        <v>0</v>
      </c>
      <c r="H39" s="193"/>
      <c r="I39" s="208">
        <f>ROUND(E39*H39,0)</f>
        <v>0</v>
      </c>
      <c r="J39" s="210"/>
    </row>
    <row r="40" ht="36.95" customHeight="1" spans="1:10">
      <c r="A40" s="187" t="s">
        <v>109</v>
      </c>
      <c r="B40" s="188" t="s">
        <v>110</v>
      </c>
      <c r="C40" s="188"/>
      <c r="D40" s="189" t="s">
        <v>33</v>
      </c>
      <c r="E40" s="190"/>
      <c r="F40" s="191">
        <v>0</v>
      </c>
      <c r="G40" s="192">
        <f t="shared" si="1"/>
        <v>0</v>
      </c>
      <c r="H40" s="193"/>
      <c r="I40" s="208">
        <f>ROUND(E40*H40,0)</f>
        <v>0</v>
      </c>
      <c r="J40" s="210"/>
    </row>
    <row r="41" ht="72" customHeight="1" spans="1:10">
      <c r="A41" s="187" t="s">
        <v>111</v>
      </c>
      <c r="B41" s="188" t="s">
        <v>112</v>
      </c>
      <c r="C41" s="188" t="s">
        <v>113</v>
      </c>
      <c r="D41" s="189" t="s">
        <v>36</v>
      </c>
      <c r="E41" s="190"/>
      <c r="F41" s="191">
        <v>24.8</v>
      </c>
      <c r="G41" s="192">
        <f t="shared" si="1"/>
        <v>0</v>
      </c>
      <c r="H41" s="193">
        <f>ROUND(F41*报价汇总表3!$C$8,2)</f>
        <v>0</v>
      </c>
      <c r="I41" s="208"/>
      <c r="J41" s="210"/>
    </row>
    <row r="42" ht="69.95" customHeight="1" spans="1:10">
      <c r="A42" s="187" t="s">
        <v>114</v>
      </c>
      <c r="B42" s="188" t="s">
        <v>115</v>
      </c>
      <c r="C42" s="188" t="s">
        <v>113</v>
      </c>
      <c r="D42" s="189" t="s">
        <v>36</v>
      </c>
      <c r="E42" s="190"/>
      <c r="F42" s="191">
        <v>3.02</v>
      </c>
      <c r="G42" s="192">
        <f t="shared" si="1"/>
        <v>0</v>
      </c>
      <c r="H42" s="193">
        <f>ROUND(F42*报价汇总表3!$C$8,2)</f>
        <v>0</v>
      </c>
      <c r="I42" s="208"/>
      <c r="J42" s="210"/>
    </row>
    <row r="43" ht="39" customHeight="1" spans="1:10">
      <c r="A43" s="187" t="s">
        <v>116</v>
      </c>
      <c r="B43" s="198" t="s">
        <v>117</v>
      </c>
      <c r="C43" s="188"/>
      <c r="D43" s="189" t="s">
        <v>33</v>
      </c>
      <c r="E43" s="190"/>
      <c r="F43" s="191">
        <v>0</v>
      </c>
      <c r="G43" s="192">
        <f t="shared" si="1"/>
        <v>0</v>
      </c>
      <c r="H43" s="193"/>
      <c r="I43" s="208">
        <f>ROUND(E43*H43,0)</f>
        <v>0</v>
      </c>
      <c r="J43" s="210"/>
    </row>
    <row r="44" ht="54.95" customHeight="1" spans="1:10">
      <c r="A44" s="187" t="s">
        <v>118</v>
      </c>
      <c r="B44" s="198" t="s">
        <v>119</v>
      </c>
      <c r="C44" s="188" t="s">
        <v>120</v>
      </c>
      <c r="D44" s="189" t="s">
        <v>36</v>
      </c>
      <c r="E44" s="190"/>
      <c r="F44" s="191">
        <v>58.98</v>
      </c>
      <c r="G44" s="192">
        <f t="shared" si="1"/>
        <v>0</v>
      </c>
      <c r="H44" s="193">
        <f>ROUND(F44*报价汇总表3!$C$8,2)</f>
        <v>0</v>
      </c>
      <c r="I44" s="208"/>
      <c r="J44" s="210"/>
    </row>
    <row r="45" ht="59.1" customHeight="1" spans="1:10">
      <c r="A45" s="187" t="s">
        <v>121</v>
      </c>
      <c r="B45" s="195" t="s">
        <v>122</v>
      </c>
      <c r="C45" s="188" t="s">
        <v>120</v>
      </c>
      <c r="D45" s="197" t="s">
        <v>36</v>
      </c>
      <c r="E45" s="190"/>
      <c r="F45" s="191">
        <v>3.85</v>
      </c>
      <c r="G45" s="192">
        <f t="shared" si="1"/>
        <v>0</v>
      </c>
      <c r="H45" s="193">
        <f>ROUND(F45*报价汇总表3!$C$8,2)</f>
        <v>0</v>
      </c>
      <c r="I45" s="208"/>
      <c r="J45" s="210"/>
    </row>
    <row r="46" ht="62.1" customHeight="1" spans="1:10">
      <c r="A46" s="187" t="s">
        <v>123</v>
      </c>
      <c r="B46" s="195" t="s">
        <v>124</v>
      </c>
      <c r="C46" s="188" t="s">
        <v>120</v>
      </c>
      <c r="D46" s="197" t="s">
        <v>36</v>
      </c>
      <c r="E46" s="190"/>
      <c r="F46" s="191">
        <v>65.87</v>
      </c>
      <c r="G46" s="192">
        <f t="shared" si="1"/>
        <v>0</v>
      </c>
      <c r="H46" s="193">
        <f>ROUND(F46*报价汇总表3!$C$8,2)</f>
        <v>0</v>
      </c>
      <c r="I46" s="208"/>
      <c r="J46" s="210"/>
    </row>
    <row r="47" ht="60" customHeight="1" spans="1:10">
      <c r="A47" s="179" t="s">
        <v>125</v>
      </c>
      <c r="B47" s="181" t="s">
        <v>126</v>
      </c>
      <c r="C47" s="188" t="s">
        <v>120</v>
      </c>
      <c r="D47" s="189" t="s">
        <v>36</v>
      </c>
      <c r="E47" s="190"/>
      <c r="F47" s="191">
        <v>3.25</v>
      </c>
      <c r="G47" s="192">
        <f t="shared" si="1"/>
        <v>0</v>
      </c>
      <c r="H47" s="193">
        <f>ROUND(F47*报价汇总表3!$C$8,2)</f>
        <v>0</v>
      </c>
      <c r="I47" s="208"/>
      <c r="J47" s="210"/>
    </row>
    <row r="48" ht="39.95" customHeight="1" spans="1:10">
      <c r="A48" s="187" t="s">
        <v>127</v>
      </c>
      <c r="B48" s="188" t="s">
        <v>128</v>
      </c>
      <c r="C48" s="188"/>
      <c r="D48" s="189" t="s">
        <v>33</v>
      </c>
      <c r="E48" s="190"/>
      <c r="F48" s="191">
        <v>0</v>
      </c>
      <c r="G48" s="192">
        <f t="shared" si="1"/>
        <v>0</v>
      </c>
      <c r="H48" s="193"/>
      <c r="I48" s="208">
        <f>ROUND(E48*H48,0)</f>
        <v>0</v>
      </c>
      <c r="J48" s="210"/>
    </row>
    <row r="49" ht="77.1" customHeight="1" spans="1:10">
      <c r="A49" s="187" t="s">
        <v>129</v>
      </c>
      <c r="B49" s="188" t="s">
        <v>130</v>
      </c>
      <c r="C49" s="188" t="s">
        <v>131</v>
      </c>
      <c r="D49" s="189" t="s">
        <v>36</v>
      </c>
      <c r="E49" s="190"/>
      <c r="F49" s="191">
        <v>22.65</v>
      </c>
      <c r="G49" s="192">
        <f t="shared" si="1"/>
        <v>0</v>
      </c>
      <c r="H49" s="193">
        <f>ROUND(F49*报价汇总表3!$C$8,2)</f>
        <v>0</v>
      </c>
      <c r="I49" s="208"/>
      <c r="J49" s="210" t="s">
        <v>132</v>
      </c>
    </row>
    <row r="50" ht="78" customHeight="1" spans="1:10">
      <c r="A50" s="187" t="s">
        <v>133</v>
      </c>
      <c r="B50" s="188" t="s">
        <v>134</v>
      </c>
      <c r="C50" s="188" t="s">
        <v>131</v>
      </c>
      <c r="D50" s="189" t="s">
        <v>36</v>
      </c>
      <c r="E50" s="190"/>
      <c r="F50" s="191">
        <v>0.97</v>
      </c>
      <c r="G50" s="192">
        <f t="shared" si="1"/>
        <v>0</v>
      </c>
      <c r="H50" s="193">
        <f>ROUND(F50*报价汇总表3!$C$8,2)</f>
        <v>0</v>
      </c>
      <c r="I50" s="208"/>
      <c r="J50" s="210" t="s">
        <v>132</v>
      </c>
    </row>
    <row r="51" ht="78" customHeight="1" spans="1:10">
      <c r="A51" s="187" t="s">
        <v>135</v>
      </c>
      <c r="B51" s="188" t="s">
        <v>136</v>
      </c>
      <c r="C51" s="188" t="s">
        <v>131</v>
      </c>
      <c r="D51" s="189" t="s">
        <v>36</v>
      </c>
      <c r="E51" s="190"/>
      <c r="F51" s="191">
        <v>23.16</v>
      </c>
      <c r="G51" s="192">
        <f t="shared" si="1"/>
        <v>0</v>
      </c>
      <c r="H51" s="193">
        <f>ROUND(F51*报价汇总表3!$C$8,2)</f>
        <v>0</v>
      </c>
      <c r="I51" s="208"/>
      <c r="J51" s="210" t="s">
        <v>137</v>
      </c>
    </row>
    <row r="52" ht="44.1" customHeight="1" spans="1:10">
      <c r="A52" s="187" t="s">
        <v>138</v>
      </c>
      <c r="B52" s="188" t="s">
        <v>139</v>
      </c>
      <c r="C52" s="188"/>
      <c r="D52" s="182"/>
      <c r="E52" s="190"/>
      <c r="F52" s="191">
        <v>0</v>
      </c>
      <c r="G52" s="192">
        <f t="shared" si="1"/>
        <v>0</v>
      </c>
      <c r="H52" s="193"/>
      <c r="I52" s="208">
        <f>ROUND(E52*H52,0)</f>
        <v>0</v>
      </c>
      <c r="J52" s="210"/>
    </row>
    <row r="53" ht="39" customHeight="1" spans="1:10">
      <c r="A53" s="187" t="s">
        <v>140</v>
      </c>
      <c r="B53" s="188" t="s">
        <v>139</v>
      </c>
      <c r="C53" s="188" t="s">
        <v>141</v>
      </c>
      <c r="D53" s="194" t="s">
        <v>36</v>
      </c>
      <c r="E53" s="190"/>
      <c r="F53" s="191">
        <v>14.2</v>
      </c>
      <c r="G53" s="192">
        <f t="shared" si="1"/>
        <v>0</v>
      </c>
      <c r="H53" s="193">
        <f>ROUND(F53*报价汇总表3!$C$8,2)</f>
        <v>0</v>
      </c>
      <c r="I53" s="208"/>
      <c r="J53" s="210"/>
    </row>
    <row r="54" ht="41.1" customHeight="1" spans="1:10">
      <c r="A54" s="187" t="s">
        <v>142</v>
      </c>
      <c r="B54" s="188" t="s">
        <v>143</v>
      </c>
      <c r="C54" s="188" t="s">
        <v>141</v>
      </c>
      <c r="D54" s="194" t="s">
        <v>144</v>
      </c>
      <c r="E54" s="190"/>
      <c r="F54" s="191">
        <v>19000</v>
      </c>
      <c r="G54" s="192">
        <f t="shared" si="1"/>
        <v>0</v>
      </c>
      <c r="H54" s="193">
        <f>ROUND(F54*报价汇总表3!$C$8,2)</f>
        <v>0</v>
      </c>
      <c r="I54" s="208"/>
      <c r="J54" s="210"/>
    </row>
    <row r="55" ht="26.1" customHeight="1" spans="1:10">
      <c r="A55" s="187" t="s">
        <v>145</v>
      </c>
      <c r="B55" s="199" t="s">
        <v>146</v>
      </c>
      <c r="C55" s="188"/>
      <c r="D55" s="194"/>
      <c r="E55" s="190"/>
      <c r="F55" s="191">
        <v>0</v>
      </c>
      <c r="G55" s="192">
        <f t="shared" si="1"/>
        <v>0</v>
      </c>
      <c r="H55" s="193"/>
      <c r="I55" s="208">
        <f t="shared" ref="I55:I66" si="2">ROUND(E55*H55,0)</f>
        <v>0</v>
      </c>
      <c r="J55" s="205"/>
    </row>
    <row r="56" ht="26.1" hidden="1" customHeight="1" spans="1:10">
      <c r="A56" s="187"/>
      <c r="B56" s="199" t="s">
        <v>147</v>
      </c>
      <c r="C56" s="188"/>
      <c r="D56" s="194"/>
      <c r="E56" s="190"/>
      <c r="F56" s="191">
        <v>0</v>
      </c>
      <c r="G56" s="192">
        <f t="shared" si="1"/>
        <v>0</v>
      </c>
      <c r="H56" s="193"/>
      <c r="I56" s="208">
        <f t="shared" si="2"/>
        <v>0</v>
      </c>
      <c r="J56" s="205"/>
    </row>
    <row r="57" ht="26.1" hidden="1" customHeight="1" spans="1:10">
      <c r="A57" s="179"/>
      <c r="B57" s="180" t="s">
        <v>148</v>
      </c>
      <c r="C57" s="188"/>
      <c r="D57" s="194"/>
      <c r="E57" s="190"/>
      <c r="F57" s="191">
        <v>0</v>
      </c>
      <c r="G57" s="192">
        <f t="shared" si="1"/>
        <v>0</v>
      </c>
      <c r="H57" s="193"/>
      <c r="I57" s="208">
        <f t="shared" si="2"/>
        <v>0</v>
      </c>
      <c r="J57" s="205"/>
    </row>
    <row r="58" ht="26.1" hidden="1" customHeight="1" spans="1:10">
      <c r="A58" s="179"/>
      <c r="B58" s="200" t="s">
        <v>149</v>
      </c>
      <c r="C58" s="188"/>
      <c r="D58" s="197"/>
      <c r="E58" s="190"/>
      <c r="F58" s="191">
        <v>0</v>
      </c>
      <c r="G58" s="192">
        <f t="shared" si="1"/>
        <v>0</v>
      </c>
      <c r="H58" s="193"/>
      <c r="I58" s="208">
        <f t="shared" si="2"/>
        <v>0</v>
      </c>
      <c r="J58" s="205"/>
    </row>
    <row r="59" ht="26.1" hidden="1" customHeight="1" spans="1:10">
      <c r="A59" s="187"/>
      <c r="B59" s="199" t="s">
        <v>150</v>
      </c>
      <c r="C59" s="188"/>
      <c r="D59" s="189"/>
      <c r="E59" s="190"/>
      <c r="F59" s="191">
        <v>0</v>
      </c>
      <c r="G59" s="192">
        <f t="shared" si="1"/>
        <v>0</v>
      </c>
      <c r="H59" s="193"/>
      <c r="I59" s="208">
        <f t="shared" si="2"/>
        <v>0</v>
      </c>
      <c r="J59" s="205"/>
    </row>
    <row r="60" ht="26.1" hidden="1" customHeight="1" spans="1:10">
      <c r="A60" s="187"/>
      <c r="B60" s="199" t="s">
        <v>151</v>
      </c>
      <c r="C60" s="188"/>
      <c r="D60" s="189"/>
      <c r="E60" s="190"/>
      <c r="F60" s="191">
        <v>0</v>
      </c>
      <c r="G60" s="192">
        <f t="shared" si="1"/>
        <v>0</v>
      </c>
      <c r="H60" s="193"/>
      <c r="I60" s="208">
        <f t="shared" si="2"/>
        <v>0</v>
      </c>
      <c r="J60" s="205"/>
    </row>
    <row r="61" ht="26.1" hidden="1" customHeight="1" spans="1:10">
      <c r="A61" s="187"/>
      <c r="B61" s="199" t="s">
        <v>152</v>
      </c>
      <c r="C61" s="188"/>
      <c r="D61" s="189"/>
      <c r="E61" s="190"/>
      <c r="F61" s="191">
        <v>0</v>
      </c>
      <c r="G61" s="192">
        <f t="shared" si="1"/>
        <v>0</v>
      </c>
      <c r="H61" s="193"/>
      <c r="I61" s="208">
        <f t="shared" si="2"/>
        <v>0</v>
      </c>
      <c r="J61" s="205"/>
    </row>
    <row r="62" ht="48" customHeight="1" spans="1:10">
      <c r="A62" s="187" t="s">
        <v>153</v>
      </c>
      <c r="B62" s="199" t="s">
        <v>154</v>
      </c>
      <c r="C62" s="188" t="s">
        <v>155</v>
      </c>
      <c r="D62" s="189" t="s">
        <v>36</v>
      </c>
      <c r="E62" s="190"/>
      <c r="F62" s="191">
        <v>0</v>
      </c>
      <c r="G62" s="192">
        <f t="shared" si="1"/>
        <v>0</v>
      </c>
      <c r="H62" s="193"/>
      <c r="I62" s="208">
        <f t="shared" si="2"/>
        <v>0</v>
      </c>
      <c r="J62" s="205"/>
    </row>
    <row r="63" ht="48" customHeight="1" spans="1:10">
      <c r="A63" s="187" t="s">
        <v>156</v>
      </c>
      <c r="B63" s="199" t="s">
        <v>157</v>
      </c>
      <c r="C63" s="188" t="s">
        <v>155</v>
      </c>
      <c r="D63" s="189" t="s">
        <v>36</v>
      </c>
      <c r="E63" s="190"/>
      <c r="F63" s="191">
        <v>0</v>
      </c>
      <c r="G63" s="192">
        <f t="shared" si="1"/>
        <v>0</v>
      </c>
      <c r="H63" s="193"/>
      <c r="I63" s="208">
        <f t="shared" si="2"/>
        <v>0</v>
      </c>
      <c r="J63" s="205"/>
    </row>
    <row r="64" ht="48" customHeight="1" spans="1:10">
      <c r="A64" s="187" t="s">
        <v>158</v>
      </c>
      <c r="B64" s="199" t="s">
        <v>159</v>
      </c>
      <c r="C64" s="188" t="s">
        <v>155</v>
      </c>
      <c r="D64" s="189" t="s">
        <v>36</v>
      </c>
      <c r="E64" s="190">
        <v>0</v>
      </c>
      <c r="F64" s="191">
        <v>0</v>
      </c>
      <c r="G64" s="192">
        <f t="shared" si="1"/>
        <v>0</v>
      </c>
      <c r="H64" s="193">
        <f>ROUND(F64*报价汇总表3!$C$8,2)</f>
        <v>0</v>
      </c>
      <c r="I64" s="208"/>
      <c r="J64" s="205"/>
    </row>
    <row r="65" ht="48" customHeight="1" spans="1:10">
      <c r="A65" s="187" t="s">
        <v>160</v>
      </c>
      <c r="B65" s="199" t="s">
        <v>161</v>
      </c>
      <c r="C65" s="188" t="s">
        <v>155</v>
      </c>
      <c r="D65" s="189" t="s">
        <v>36</v>
      </c>
      <c r="E65" s="190">
        <v>0</v>
      </c>
      <c r="F65" s="191">
        <v>0</v>
      </c>
      <c r="G65" s="192">
        <f t="shared" si="1"/>
        <v>0</v>
      </c>
      <c r="H65" s="193">
        <f>ROUND(F65*报价汇总表3!$C$8,2)</f>
        <v>0</v>
      </c>
      <c r="I65" s="208"/>
      <c r="J65" s="205"/>
    </row>
    <row r="66" ht="48" customHeight="1" spans="1:10">
      <c r="A66" s="187" t="s">
        <v>162</v>
      </c>
      <c r="B66" s="199" t="s">
        <v>163</v>
      </c>
      <c r="C66" s="188" t="s">
        <v>155</v>
      </c>
      <c r="D66" s="189" t="s">
        <v>36</v>
      </c>
      <c r="E66" s="190"/>
      <c r="F66" s="191">
        <v>0</v>
      </c>
      <c r="G66" s="192">
        <f t="shared" si="1"/>
        <v>0</v>
      </c>
      <c r="H66" s="193"/>
      <c r="I66" s="208">
        <f t="shared" si="2"/>
        <v>0</v>
      </c>
      <c r="J66" s="205"/>
    </row>
    <row r="67" ht="48" customHeight="1" spans="1:10">
      <c r="A67" s="187" t="s">
        <v>164</v>
      </c>
      <c r="B67" s="199" t="s">
        <v>165</v>
      </c>
      <c r="C67" s="188" t="s">
        <v>166</v>
      </c>
      <c r="D67" s="189" t="s">
        <v>36</v>
      </c>
      <c r="E67" s="190"/>
      <c r="F67" s="191">
        <v>10</v>
      </c>
      <c r="G67" s="192"/>
      <c r="H67" s="193">
        <f>ROUND(F67*报价汇总表3!$C$8,2)</f>
        <v>0</v>
      </c>
      <c r="I67" s="208"/>
      <c r="J67" s="205"/>
    </row>
    <row r="68" ht="39" customHeight="1" spans="1:10">
      <c r="A68" s="187" t="s">
        <v>167</v>
      </c>
      <c r="B68" s="188" t="s">
        <v>168</v>
      </c>
      <c r="C68" s="188"/>
      <c r="D68" s="194"/>
      <c r="E68" s="190"/>
      <c r="F68" s="191"/>
      <c r="G68" s="192"/>
      <c r="H68" s="193"/>
      <c r="I68" s="208"/>
      <c r="J68" s="210"/>
    </row>
    <row r="69" ht="77.1" customHeight="1" spans="1:10">
      <c r="A69" s="187" t="s">
        <v>169</v>
      </c>
      <c r="B69" s="211" t="s">
        <v>170</v>
      </c>
      <c r="C69" s="188" t="s">
        <v>171</v>
      </c>
      <c r="D69" s="194" t="s">
        <v>36</v>
      </c>
      <c r="E69" s="190">
        <v>38500</v>
      </c>
      <c r="F69" s="191">
        <v>2.36</v>
      </c>
      <c r="G69" s="192">
        <f>ROUND(E69*F69,0)</f>
        <v>90860</v>
      </c>
      <c r="H69" s="201"/>
      <c r="I69" s="208">
        <f>ROUND(E69*H69,0)</f>
        <v>0</v>
      </c>
      <c r="J69" s="210"/>
    </row>
    <row r="70" ht="81.95" customHeight="1" spans="1:10">
      <c r="A70" s="187" t="s">
        <v>172</v>
      </c>
      <c r="B70" s="211" t="s">
        <v>173</v>
      </c>
      <c r="C70" s="188" t="s">
        <v>171</v>
      </c>
      <c r="D70" s="194" t="s">
        <v>36</v>
      </c>
      <c r="E70" s="190">
        <v>269500</v>
      </c>
      <c r="F70" s="191">
        <v>1.89</v>
      </c>
      <c r="G70" s="192">
        <f>ROUND(E70*F70,0)</f>
        <v>509355</v>
      </c>
      <c r="H70" s="201"/>
      <c r="I70" s="208">
        <f>ROUND(E70*H70,0)</f>
        <v>0</v>
      </c>
      <c r="J70" s="210"/>
    </row>
    <row r="71" ht="39" customHeight="1" spans="1:10">
      <c r="A71" s="187" t="s">
        <v>174</v>
      </c>
      <c r="B71" s="188" t="s">
        <v>175</v>
      </c>
      <c r="C71" s="188"/>
      <c r="D71" s="194"/>
      <c r="E71" s="190"/>
      <c r="F71" s="191"/>
      <c r="G71" s="192"/>
      <c r="H71" s="193"/>
      <c r="I71" s="208"/>
      <c r="J71" s="210"/>
    </row>
    <row r="72" ht="65.1" customHeight="1" spans="1:10">
      <c r="A72" s="187" t="s">
        <v>176</v>
      </c>
      <c r="B72" s="211" t="s">
        <v>177</v>
      </c>
      <c r="C72" s="188" t="s">
        <v>178</v>
      </c>
      <c r="D72" s="194" t="s">
        <v>36</v>
      </c>
      <c r="E72" s="190"/>
      <c r="F72" s="191">
        <v>1.13</v>
      </c>
      <c r="G72" s="192"/>
      <c r="H72" s="193">
        <f>ROUND(F72*报价汇总表3!$C$8,2)</f>
        <v>0</v>
      </c>
      <c r="I72" s="208"/>
      <c r="J72" s="210"/>
    </row>
    <row r="73" ht="39" customHeight="1" spans="1:10">
      <c r="A73" s="187" t="s">
        <v>179</v>
      </c>
      <c r="B73" s="188" t="s">
        <v>180</v>
      </c>
      <c r="C73" s="188"/>
      <c r="D73" s="194"/>
      <c r="E73" s="190"/>
      <c r="F73" s="191"/>
      <c r="G73" s="192"/>
      <c r="H73" s="193"/>
      <c r="I73" s="208"/>
      <c r="J73" s="210"/>
    </row>
    <row r="74" ht="66.95" customHeight="1" spans="1:10">
      <c r="A74" s="187" t="s">
        <v>181</v>
      </c>
      <c r="B74" s="211" t="s">
        <v>182</v>
      </c>
      <c r="C74" s="188" t="s">
        <v>183</v>
      </c>
      <c r="D74" s="194" t="s">
        <v>36</v>
      </c>
      <c r="E74" s="190"/>
      <c r="F74" s="191">
        <v>1.42</v>
      </c>
      <c r="G74" s="192"/>
      <c r="H74" s="193">
        <f>ROUND(F74*报价汇总表3!$C$8,2)</f>
        <v>0</v>
      </c>
      <c r="I74" s="208"/>
      <c r="J74" s="210"/>
    </row>
    <row r="75" ht="65.1" customHeight="1" spans="1:10">
      <c r="A75" s="187" t="s">
        <v>184</v>
      </c>
      <c r="B75" s="178" t="s">
        <v>185</v>
      </c>
      <c r="C75" s="212" t="s">
        <v>186</v>
      </c>
      <c r="D75" s="194" t="s">
        <v>36</v>
      </c>
      <c r="E75" s="190"/>
      <c r="F75" s="213">
        <v>2.08</v>
      </c>
      <c r="G75" s="192"/>
      <c r="H75" s="193">
        <f>ROUND(F75*报价汇总表3!$C$8,2)</f>
        <v>0</v>
      </c>
      <c r="I75" s="208"/>
      <c r="J75" s="210"/>
    </row>
    <row r="76" ht="60" customHeight="1" spans="1:10">
      <c r="A76" s="187" t="s">
        <v>187</v>
      </c>
      <c r="B76" s="188" t="s">
        <v>188</v>
      </c>
      <c r="C76" s="188"/>
      <c r="D76" s="194" t="s">
        <v>33</v>
      </c>
      <c r="E76" s="190"/>
      <c r="F76" s="191">
        <v>0</v>
      </c>
      <c r="G76" s="192">
        <f t="shared" ref="G76:G98" si="3">ROUND(E76*F76,0)</f>
        <v>0</v>
      </c>
      <c r="H76" s="193"/>
      <c r="I76" s="208">
        <f t="shared" ref="I76:I97" si="4">ROUND(E76*H76,0)</f>
        <v>0</v>
      </c>
      <c r="J76" s="210"/>
    </row>
    <row r="77" ht="42" customHeight="1" spans="1:10">
      <c r="A77" s="187" t="s">
        <v>189</v>
      </c>
      <c r="B77" s="188" t="s">
        <v>190</v>
      </c>
      <c r="C77" s="188" t="s">
        <v>191</v>
      </c>
      <c r="D77" s="189" t="s">
        <v>48</v>
      </c>
      <c r="E77" s="190"/>
      <c r="F77" s="191">
        <v>39.62</v>
      </c>
      <c r="G77" s="192">
        <f t="shared" si="3"/>
        <v>0</v>
      </c>
      <c r="H77" s="193">
        <f>ROUND(F77*报价汇总表3!$C$8,2)</f>
        <v>0</v>
      </c>
      <c r="I77" s="208"/>
      <c r="J77" s="210"/>
    </row>
    <row r="78" ht="36.95" customHeight="1" spans="1:10">
      <c r="A78" s="187" t="s">
        <v>192</v>
      </c>
      <c r="B78" s="188" t="s">
        <v>193</v>
      </c>
      <c r="C78" s="188" t="s">
        <v>191</v>
      </c>
      <c r="D78" s="189" t="s">
        <v>48</v>
      </c>
      <c r="E78" s="190"/>
      <c r="F78" s="191">
        <v>40.18</v>
      </c>
      <c r="G78" s="192">
        <f t="shared" si="3"/>
        <v>0</v>
      </c>
      <c r="H78" s="193">
        <f>ROUND(F78*报价汇总表3!$C$8,2)</f>
        <v>0</v>
      </c>
      <c r="I78" s="208"/>
      <c r="J78" s="210"/>
    </row>
    <row r="79" ht="39" customHeight="1" spans="1:10">
      <c r="A79" s="187" t="s">
        <v>194</v>
      </c>
      <c r="B79" s="188" t="s">
        <v>195</v>
      </c>
      <c r="C79" s="188"/>
      <c r="D79" s="189" t="s">
        <v>33</v>
      </c>
      <c r="E79" s="190"/>
      <c r="F79" s="191">
        <v>0</v>
      </c>
      <c r="G79" s="192">
        <f t="shared" si="3"/>
        <v>0</v>
      </c>
      <c r="H79" s="193"/>
      <c r="I79" s="208">
        <f t="shared" si="4"/>
        <v>0</v>
      </c>
      <c r="J79" s="210"/>
    </row>
    <row r="80" ht="36" customHeight="1" spans="1:10">
      <c r="A80" s="187" t="s">
        <v>196</v>
      </c>
      <c r="B80" s="188" t="s">
        <v>197</v>
      </c>
      <c r="C80" s="188"/>
      <c r="D80" s="197"/>
      <c r="E80" s="190"/>
      <c r="F80" s="191">
        <v>0</v>
      </c>
      <c r="G80" s="192">
        <f t="shared" si="3"/>
        <v>0</v>
      </c>
      <c r="H80" s="193"/>
      <c r="I80" s="208">
        <f t="shared" si="4"/>
        <v>0</v>
      </c>
      <c r="J80" s="210"/>
    </row>
    <row r="81" ht="51.95" customHeight="1" spans="1:10">
      <c r="A81" s="187" t="s">
        <v>198</v>
      </c>
      <c r="B81" s="188" t="s">
        <v>199</v>
      </c>
      <c r="C81" s="188" t="s">
        <v>200</v>
      </c>
      <c r="D81" s="197" t="s">
        <v>48</v>
      </c>
      <c r="E81" s="190"/>
      <c r="F81" s="191">
        <v>178.14</v>
      </c>
      <c r="G81" s="192">
        <f t="shared" si="3"/>
        <v>0</v>
      </c>
      <c r="H81" s="193">
        <f>ROUND(F81*报价汇总表3!$C$8,2)</f>
        <v>0</v>
      </c>
      <c r="I81" s="208"/>
      <c r="J81" s="210" t="s">
        <v>201</v>
      </c>
    </row>
    <row r="82" ht="48" customHeight="1" spans="1:10">
      <c r="A82" s="187" t="s">
        <v>202</v>
      </c>
      <c r="B82" s="188" t="s">
        <v>203</v>
      </c>
      <c r="C82" s="188" t="s">
        <v>200</v>
      </c>
      <c r="D82" s="189" t="s">
        <v>48</v>
      </c>
      <c r="E82" s="190"/>
      <c r="F82" s="191">
        <v>0</v>
      </c>
      <c r="G82" s="192">
        <f t="shared" si="3"/>
        <v>0</v>
      </c>
      <c r="H82" s="193"/>
      <c r="I82" s="208">
        <f t="shared" si="4"/>
        <v>0</v>
      </c>
      <c r="J82" s="210"/>
    </row>
    <row r="83" ht="54.95" customHeight="1" spans="1:10">
      <c r="A83" s="187" t="s">
        <v>204</v>
      </c>
      <c r="B83" s="188" t="s">
        <v>205</v>
      </c>
      <c r="C83" s="188" t="s">
        <v>200</v>
      </c>
      <c r="D83" s="189" t="s">
        <v>48</v>
      </c>
      <c r="E83" s="190"/>
      <c r="F83" s="191">
        <v>235.38</v>
      </c>
      <c r="G83" s="192">
        <f t="shared" si="3"/>
        <v>0</v>
      </c>
      <c r="H83" s="193">
        <f>ROUND(F83*报价汇总表3!$C$8,2)</f>
        <v>0</v>
      </c>
      <c r="I83" s="208"/>
      <c r="J83" s="210" t="s">
        <v>206</v>
      </c>
    </row>
    <row r="84" ht="53.1" customHeight="1" spans="1:10">
      <c r="A84" s="187" t="s">
        <v>207</v>
      </c>
      <c r="B84" s="188" t="s">
        <v>208</v>
      </c>
      <c r="C84" s="188" t="s">
        <v>200</v>
      </c>
      <c r="D84" s="189" t="s">
        <v>48</v>
      </c>
      <c r="E84" s="190"/>
      <c r="F84" s="191">
        <v>178.14</v>
      </c>
      <c r="G84" s="192">
        <f t="shared" si="3"/>
        <v>0</v>
      </c>
      <c r="H84" s="193">
        <f>ROUND(F84*报价汇总表3!$C$8,2)</f>
        <v>0</v>
      </c>
      <c r="I84" s="208"/>
      <c r="J84" s="210" t="s">
        <v>209</v>
      </c>
    </row>
    <row r="85" ht="38.1" customHeight="1" spans="1:10">
      <c r="A85" s="187" t="s">
        <v>210</v>
      </c>
      <c r="B85" s="188" t="s">
        <v>211</v>
      </c>
      <c r="C85" s="188"/>
      <c r="D85" s="189" t="s">
        <v>33</v>
      </c>
      <c r="E85" s="190"/>
      <c r="F85" s="191">
        <v>0</v>
      </c>
      <c r="G85" s="192">
        <f t="shared" si="3"/>
        <v>0</v>
      </c>
      <c r="H85" s="193"/>
      <c r="I85" s="208">
        <f t="shared" si="4"/>
        <v>0</v>
      </c>
      <c r="J85" s="210"/>
    </row>
    <row r="86" ht="36" customHeight="1" spans="1:10">
      <c r="A86" s="187" t="s">
        <v>212</v>
      </c>
      <c r="B86" s="188" t="s">
        <v>211</v>
      </c>
      <c r="C86" s="188"/>
      <c r="D86" s="197" t="s">
        <v>33</v>
      </c>
      <c r="E86" s="190"/>
      <c r="F86" s="191">
        <v>0</v>
      </c>
      <c r="G86" s="192">
        <f t="shared" si="3"/>
        <v>0</v>
      </c>
      <c r="H86" s="193"/>
      <c r="I86" s="208">
        <f t="shared" si="4"/>
        <v>0</v>
      </c>
      <c r="J86" s="210"/>
    </row>
    <row r="87" ht="51" customHeight="1" spans="1:10">
      <c r="A87" s="187" t="s">
        <v>213</v>
      </c>
      <c r="B87" s="188" t="s">
        <v>214</v>
      </c>
      <c r="C87" s="188" t="s">
        <v>215</v>
      </c>
      <c r="D87" s="197" t="s">
        <v>48</v>
      </c>
      <c r="E87" s="190"/>
      <c r="F87" s="191">
        <v>270.71</v>
      </c>
      <c r="G87" s="192">
        <f t="shared" si="3"/>
        <v>0</v>
      </c>
      <c r="H87" s="193">
        <f>ROUND(F87*报价汇总表3!$C$8,2)</f>
        <v>0</v>
      </c>
      <c r="I87" s="208"/>
      <c r="J87" s="210" t="s">
        <v>216</v>
      </c>
    </row>
    <row r="88" ht="39" customHeight="1" spans="1:10">
      <c r="A88" s="187" t="s">
        <v>217</v>
      </c>
      <c r="B88" s="195" t="s">
        <v>203</v>
      </c>
      <c r="C88" s="188"/>
      <c r="D88" s="197" t="s">
        <v>48</v>
      </c>
      <c r="E88" s="190"/>
      <c r="F88" s="191">
        <v>0</v>
      </c>
      <c r="G88" s="192">
        <f t="shared" si="3"/>
        <v>0</v>
      </c>
      <c r="H88" s="193"/>
      <c r="I88" s="208">
        <f t="shared" si="4"/>
        <v>0</v>
      </c>
      <c r="J88" s="210"/>
    </row>
    <row r="89" ht="35.1" customHeight="1" spans="1:10">
      <c r="A89" s="187" t="s">
        <v>218</v>
      </c>
      <c r="B89" s="195" t="s">
        <v>219</v>
      </c>
      <c r="C89" s="188"/>
      <c r="D89" s="197" t="s">
        <v>33</v>
      </c>
      <c r="E89" s="190"/>
      <c r="F89" s="191">
        <v>0</v>
      </c>
      <c r="G89" s="192">
        <f t="shared" si="3"/>
        <v>0</v>
      </c>
      <c r="H89" s="193"/>
      <c r="I89" s="208">
        <f t="shared" si="4"/>
        <v>0</v>
      </c>
      <c r="J89" s="210"/>
    </row>
    <row r="90" ht="51.95" customHeight="1" spans="1:10">
      <c r="A90" s="187" t="s">
        <v>220</v>
      </c>
      <c r="B90" s="195" t="s">
        <v>221</v>
      </c>
      <c r="C90" s="188" t="s">
        <v>222</v>
      </c>
      <c r="D90" s="197" t="s">
        <v>48</v>
      </c>
      <c r="E90" s="190"/>
      <c r="F90" s="191">
        <v>538.44</v>
      </c>
      <c r="G90" s="192">
        <f t="shared" si="3"/>
        <v>0</v>
      </c>
      <c r="H90" s="193">
        <f>ROUND(F90*报价汇总表3!$C$8,2)</f>
        <v>0</v>
      </c>
      <c r="I90" s="208"/>
      <c r="J90" s="210"/>
    </row>
    <row r="91" ht="36.95" customHeight="1" spans="1:10">
      <c r="A91" s="187" t="s">
        <v>223</v>
      </c>
      <c r="B91" s="195" t="s">
        <v>224</v>
      </c>
      <c r="C91" s="188"/>
      <c r="D91" s="197" t="s">
        <v>33</v>
      </c>
      <c r="E91" s="190"/>
      <c r="F91" s="191">
        <v>0</v>
      </c>
      <c r="G91" s="192">
        <f t="shared" si="3"/>
        <v>0</v>
      </c>
      <c r="H91" s="193"/>
      <c r="I91" s="208">
        <f t="shared" si="4"/>
        <v>0</v>
      </c>
      <c r="J91" s="210"/>
    </row>
    <row r="92" ht="51" customHeight="1" spans="1:10">
      <c r="A92" s="187" t="s">
        <v>225</v>
      </c>
      <c r="B92" s="188" t="s">
        <v>226</v>
      </c>
      <c r="C92" s="188" t="s">
        <v>227</v>
      </c>
      <c r="D92" s="189" t="s">
        <v>48</v>
      </c>
      <c r="E92" s="190"/>
      <c r="F92" s="191">
        <v>67.01</v>
      </c>
      <c r="G92" s="192">
        <f t="shared" si="3"/>
        <v>0</v>
      </c>
      <c r="H92" s="193">
        <f>ROUND(F92*报价汇总表3!$C$8,2)</f>
        <v>0</v>
      </c>
      <c r="I92" s="208"/>
      <c r="J92" s="210" t="s">
        <v>216</v>
      </c>
    </row>
    <row r="93" ht="50.1" customHeight="1" spans="1:10">
      <c r="A93" s="187" t="s">
        <v>228</v>
      </c>
      <c r="B93" s="188" t="s">
        <v>229</v>
      </c>
      <c r="C93" s="188" t="s">
        <v>230</v>
      </c>
      <c r="D93" s="189" t="s">
        <v>48</v>
      </c>
      <c r="E93" s="190"/>
      <c r="F93" s="191">
        <v>234.49</v>
      </c>
      <c r="G93" s="192">
        <f t="shared" si="3"/>
        <v>0</v>
      </c>
      <c r="H93" s="193">
        <f>ROUND(F93*报价汇总表3!$C$8,2)</f>
        <v>0</v>
      </c>
      <c r="I93" s="208"/>
      <c r="J93" s="210" t="s">
        <v>216</v>
      </c>
    </row>
    <row r="94" ht="51" customHeight="1" spans="1:10">
      <c r="A94" s="187" t="s">
        <v>231</v>
      </c>
      <c r="B94" s="188" t="s">
        <v>232</v>
      </c>
      <c r="C94" s="188" t="s">
        <v>230</v>
      </c>
      <c r="D94" s="189" t="s">
        <v>48</v>
      </c>
      <c r="E94" s="190"/>
      <c r="F94" s="191">
        <v>802.66</v>
      </c>
      <c r="G94" s="192">
        <f t="shared" si="3"/>
        <v>0</v>
      </c>
      <c r="H94" s="193">
        <f>ROUND(F94*报价汇总表3!$C$8,2)</f>
        <v>0</v>
      </c>
      <c r="I94" s="208"/>
      <c r="J94" s="210"/>
    </row>
    <row r="95" ht="39" customHeight="1" spans="1:10">
      <c r="A95" s="187" t="s">
        <v>233</v>
      </c>
      <c r="B95" s="188" t="s">
        <v>234</v>
      </c>
      <c r="C95" s="188"/>
      <c r="D95" s="194" t="s">
        <v>33</v>
      </c>
      <c r="E95" s="190"/>
      <c r="F95" s="191">
        <v>0</v>
      </c>
      <c r="G95" s="192">
        <f t="shared" si="3"/>
        <v>0</v>
      </c>
      <c r="H95" s="193"/>
      <c r="I95" s="208">
        <f t="shared" si="4"/>
        <v>0</v>
      </c>
      <c r="J95" s="210"/>
    </row>
    <row r="96" ht="33.95" customHeight="1" spans="1:10">
      <c r="A96" s="187" t="s">
        <v>235</v>
      </c>
      <c r="B96" s="188" t="s">
        <v>236</v>
      </c>
      <c r="C96" s="188"/>
      <c r="D96" s="197" t="s">
        <v>33</v>
      </c>
      <c r="E96" s="190"/>
      <c r="F96" s="191">
        <v>0</v>
      </c>
      <c r="G96" s="192">
        <f t="shared" si="3"/>
        <v>0</v>
      </c>
      <c r="H96" s="193"/>
      <c r="I96" s="208">
        <f t="shared" si="4"/>
        <v>0</v>
      </c>
      <c r="J96" s="210"/>
    </row>
    <row r="97" ht="35.1" customHeight="1" spans="1:10">
      <c r="A97" s="187" t="s">
        <v>237</v>
      </c>
      <c r="B97" s="188" t="s">
        <v>238</v>
      </c>
      <c r="C97" s="188"/>
      <c r="D97" s="197" t="s">
        <v>33</v>
      </c>
      <c r="E97" s="190"/>
      <c r="F97" s="191">
        <v>0</v>
      </c>
      <c r="G97" s="192">
        <f t="shared" si="3"/>
        <v>0</v>
      </c>
      <c r="H97" s="193"/>
      <c r="I97" s="208">
        <f t="shared" si="4"/>
        <v>0</v>
      </c>
      <c r="J97" s="210"/>
    </row>
    <row r="98" ht="69" customHeight="1" spans="1:10">
      <c r="A98" s="187" t="s">
        <v>239</v>
      </c>
      <c r="B98" s="188" t="s">
        <v>240</v>
      </c>
      <c r="C98" s="188" t="s">
        <v>241</v>
      </c>
      <c r="D98" s="197" t="s">
        <v>242</v>
      </c>
      <c r="E98" s="190"/>
      <c r="F98" s="191">
        <v>13.88</v>
      </c>
      <c r="G98" s="192">
        <f t="shared" si="3"/>
        <v>0</v>
      </c>
      <c r="H98" s="193">
        <f>ROUND(F98*报价汇总表3!$C$8,2)</f>
        <v>0</v>
      </c>
      <c r="I98" s="208"/>
      <c r="J98" s="210"/>
    </row>
    <row r="99" ht="68.1" customHeight="1" spans="1:10">
      <c r="A99" s="187" t="s">
        <v>243</v>
      </c>
      <c r="B99" s="188" t="s">
        <v>244</v>
      </c>
      <c r="C99" s="188" t="s">
        <v>241</v>
      </c>
      <c r="D99" s="197" t="s">
        <v>242</v>
      </c>
      <c r="E99" s="190"/>
      <c r="F99" s="191">
        <v>39.5</v>
      </c>
      <c r="G99" s="192">
        <f t="shared" ref="G99:G137" si="5">ROUND(E99*F99,0)</f>
        <v>0</v>
      </c>
      <c r="H99" s="193">
        <f>ROUND(F99*报价汇总表3!$C$8,2)</f>
        <v>0</v>
      </c>
      <c r="I99" s="208"/>
      <c r="J99" s="210"/>
    </row>
    <row r="100" ht="59.1" customHeight="1" spans="1:10">
      <c r="A100" s="187" t="s">
        <v>245</v>
      </c>
      <c r="B100" s="188" t="s">
        <v>246</v>
      </c>
      <c r="C100" s="188" t="s">
        <v>241</v>
      </c>
      <c r="D100" s="197" t="s">
        <v>242</v>
      </c>
      <c r="E100" s="190"/>
      <c r="F100" s="191">
        <v>41.08</v>
      </c>
      <c r="G100" s="192">
        <f t="shared" si="5"/>
        <v>0</v>
      </c>
      <c r="H100" s="193">
        <f>ROUND(F100*报价汇总表3!$C$8,2)</f>
        <v>0</v>
      </c>
      <c r="I100" s="208"/>
      <c r="J100" s="210"/>
    </row>
    <row r="101" ht="63.95" customHeight="1" spans="1:10">
      <c r="A101" s="187" t="s">
        <v>247</v>
      </c>
      <c r="B101" s="188" t="s">
        <v>248</v>
      </c>
      <c r="C101" s="188" t="s">
        <v>241</v>
      </c>
      <c r="D101" s="197" t="s">
        <v>242</v>
      </c>
      <c r="E101" s="190"/>
      <c r="F101" s="191">
        <v>57.53</v>
      </c>
      <c r="G101" s="192">
        <f t="shared" si="5"/>
        <v>0</v>
      </c>
      <c r="H101" s="193">
        <f>ROUND(F101*报价汇总表3!$C$8,2)</f>
        <v>0</v>
      </c>
      <c r="I101" s="208"/>
      <c r="J101" s="210"/>
    </row>
    <row r="102" ht="68.1" customHeight="1" spans="1:10">
      <c r="A102" s="187" t="s">
        <v>249</v>
      </c>
      <c r="B102" s="188" t="s">
        <v>250</v>
      </c>
      <c r="C102" s="188" t="s">
        <v>241</v>
      </c>
      <c r="D102" s="189" t="s">
        <v>242</v>
      </c>
      <c r="E102" s="190"/>
      <c r="F102" s="191">
        <v>103.98</v>
      </c>
      <c r="G102" s="192">
        <f t="shared" si="5"/>
        <v>0</v>
      </c>
      <c r="H102" s="193">
        <f>ROUND(F102*报价汇总表3!$C$8,2)</f>
        <v>0</v>
      </c>
      <c r="I102" s="208"/>
      <c r="J102" s="210"/>
    </row>
    <row r="103" ht="63.95" customHeight="1" spans="1:10">
      <c r="A103" s="187" t="s">
        <v>251</v>
      </c>
      <c r="B103" s="188" t="s">
        <v>252</v>
      </c>
      <c r="C103" s="188" t="s">
        <v>241</v>
      </c>
      <c r="D103" s="189" t="s">
        <v>242</v>
      </c>
      <c r="E103" s="190"/>
      <c r="F103" s="191">
        <v>150.21</v>
      </c>
      <c r="G103" s="192">
        <f t="shared" si="5"/>
        <v>0</v>
      </c>
      <c r="H103" s="193">
        <f>ROUND(F103*报价汇总表3!$C$8,2)</f>
        <v>0</v>
      </c>
      <c r="I103" s="208"/>
      <c r="J103" s="210"/>
    </row>
    <row r="104" ht="33.95" customHeight="1" spans="1:10">
      <c r="A104" s="187" t="s">
        <v>253</v>
      </c>
      <c r="B104" s="188" t="s">
        <v>254</v>
      </c>
      <c r="C104" s="188"/>
      <c r="D104" s="197"/>
      <c r="E104" s="190"/>
      <c r="F104" s="191">
        <v>0</v>
      </c>
      <c r="G104" s="192">
        <f t="shared" si="5"/>
        <v>0</v>
      </c>
      <c r="H104" s="193"/>
      <c r="I104" s="208">
        <f>ROUND(E104*H104,0)</f>
        <v>0</v>
      </c>
      <c r="J104" s="210"/>
    </row>
    <row r="105" ht="75" customHeight="1" spans="1:10">
      <c r="A105" s="187" t="s">
        <v>255</v>
      </c>
      <c r="B105" s="188" t="s">
        <v>256</v>
      </c>
      <c r="C105" s="188" t="s">
        <v>241</v>
      </c>
      <c r="D105" s="197" t="s">
        <v>242</v>
      </c>
      <c r="E105" s="190"/>
      <c r="F105" s="191">
        <v>1170</v>
      </c>
      <c r="G105" s="192">
        <f t="shared" si="5"/>
        <v>0</v>
      </c>
      <c r="H105" s="193">
        <f>ROUND(F105*报价汇总表3!$C$8,2)</f>
        <v>0</v>
      </c>
      <c r="I105" s="208"/>
      <c r="J105" s="210"/>
    </row>
    <row r="106" ht="104.1" customHeight="1" spans="1:10">
      <c r="A106" s="187" t="s">
        <v>257</v>
      </c>
      <c r="B106" s="188" t="s">
        <v>258</v>
      </c>
      <c r="C106" s="188" t="s">
        <v>259</v>
      </c>
      <c r="D106" s="197" t="s">
        <v>242</v>
      </c>
      <c r="E106" s="190"/>
      <c r="F106" s="191">
        <v>864.1</v>
      </c>
      <c r="G106" s="192">
        <f t="shared" si="5"/>
        <v>0</v>
      </c>
      <c r="H106" s="193">
        <f>ROUND(F106*报价汇总表3!$C$8,2)</f>
        <v>0</v>
      </c>
      <c r="I106" s="208"/>
      <c r="J106" s="210"/>
    </row>
    <row r="107" ht="30" customHeight="1" spans="1:10">
      <c r="A107" s="187" t="s">
        <v>260</v>
      </c>
      <c r="B107" s="188" t="s">
        <v>261</v>
      </c>
      <c r="C107" s="188"/>
      <c r="D107" s="197" t="s">
        <v>33</v>
      </c>
      <c r="E107" s="190"/>
      <c r="F107" s="191">
        <v>0</v>
      </c>
      <c r="G107" s="192">
        <f t="shared" si="5"/>
        <v>0</v>
      </c>
      <c r="H107" s="193"/>
      <c r="I107" s="208">
        <f>ROUND(E107*H107,0)</f>
        <v>0</v>
      </c>
      <c r="J107" s="210"/>
    </row>
    <row r="108" ht="56.1" customHeight="1" spans="1:10">
      <c r="A108" s="187" t="s">
        <v>262</v>
      </c>
      <c r="B108" s="188" t="s">
        <v>263</v>
      </c>
      <c r="C108" s="188" t="s">
        <v>264</v>
      </c>
      <c r="D108" s="197" t="s">
        <v>36</v>
      </c>
      <c r="E108" s="190"/>
      <c r="F108" s="191">
        <v>18.59</v>
      </c>
      <c r="G108" s="192">
        <f t="shared" si="5"/>
        <v>0</v>
      </c>
      <c r="H108" s="193">
        <f>ROUND(F108*报价汇总表3!$C$8,2)</f>
        <v>0</v>
      </c>
      <c r="I108" s="208"/>
      <c r="J108" s="210"/>
    </row>
    <row r="109" ht="48" customHeight="1" spans="1:10">
      <c r="A109" s="187" t="s">
        <v>265</v>
      </c>
      <c r="B109" s="188" t="s">
        <v>266</v>
      </c>
      <c r="C109" s="188" t="s">
        <v>267</v>
      </c>
      <c r="D109" s="189" t="s">
        <v>36</v>
      </c>
      <c r="E109" s="190"/>
      <c r="F109" s="191">
        <v>9.61</v>
      </c>
      <c r="G109" s="192">
        <f t="shared" si="5"/>
        <v>0</v>
      </c>
      <c r="H109" s="193">
        <f>ROUND(F109*报价汇总表3!$C$8,2)</f>
        <v>0</v>
      </c>
      <c r="I109" s="208"/>
      <c r="J109" s="210"/>
    </row>
    <row r="110" ht="33.95" customHeight="1" spans="1:10">
      <c r="A110" s="187" t="s">
        <v>268</v>
      </c>
      <c r="B110" s="188" t="s">
        <v>269</v>
      </c>
      <c r="C110" s="188"/>
      <c r="D110" s="189" t="s">
        <v>33</v>
      </c>
      <c r="E110" s="190"/>
      <c r="F110" s="191">
        <v>0</v>
      </c>
      <c r="G110" s="192">
        <f t="shared" si="5"/>
        <v>0</v>
      </c>
      <c r="H110" s="193"/>
      <c r="I110" s="208">
        <f>ROUND(E110*H110,0)</f>
        <v>0</v>
      </c>
      <c r="J110" s="210"/>
    </row>
    <row r="111" ht="36.95" customHeight="1" spans="1:10">
      <c r="A111" s="187" t="s">
        <v>270</v>
      </c>
      <c r="B111" s="181" t="s">
        <v>271</v>
      </c>
      <c r="C111" s="188"/>
      <c r="D111" s="189"/>
      <c r="E111" s="190"/>
      <c r="F111" s="191">
        <v>0</v>
      </c>
      <c r="G111" s="192">
        <f t="shared" si="5"/>
        <v>0</v>
      </c>
      <c r="H111" s="193"/>
      <c r="I111" s="208">
        <f>ROUND(E111*H111,0)</f>
        <v>0</v>
      </c>
      <c r="J111" s="210"/>
    </row>
    <row r="112" ht="48" customHeight="1" spans="1:10">
      <c r="A112" s="187" t="s">
        <v>272</v>
      </c>
      <c r="B112" s="188" t="s">
        <v>273</v>
      </c>
      <c r="C112" s="188" t="s">
        <v>274</v>
      </c>
      <c r="D112" s="197" t="s">
        <v>242</v>
      </c>
      <c r="E112" s="190"/>
      <c r="F112" s="191">
        <v>9.99</v>
      </c>
      <c r="G112" s="192">
        <f t="shared" si="5"/>
        <v>0</v>
      </c>
      <c r="H112" s="193">
        <f>ROUND(F112*报价汇总表3!$C$8,2)</f>
        <v>0</v>
      </c>
      <c r="I112" s="208"/>
      <c r="J112" s="210" t="s">
        <v>206</v>
      </c>
    </row>
    <row r="113" ht="45" customHeight="1" spans="1:10">
      <c r="A113" s="187" t="s">
        <v>272</v>
      </c>
      <c r="B113" s="188" t="s">
        <v>203</v>
      </c>
      <c r="C113" s="188"/>
      <c r="D113" s="197" t="s">
        <v>242</v>
      </c>
      <c r="E113" s="190"/>
      <c r="F113" s="191">
        <v>0</v>
      </c>
      <c r="G113" s="192">
        <f t="shared" si="5"/>
        <v>0</v>
      </c>
      <c r="H113" s="193"/>
      <c r="I113" s="208">
        <f>ROUND(E113*H113,0)</f>
        <v>0</v>
      </c>
      <c r="J113" s="210"/>
    </row>
    <row r="114" ht="54" customHeight="1" spans="1:10">
      <c r="A114" s="187" t="s">
        <v>275</v>
      </c>
      <c r="B114" s="188" t="s">
        <v>276</v>
      </c>
      <c r="C114" s="188" t="s">
        <v>277</v>
      </c>
      <c r="D114" s="197" t="s">
        <v>48</v>
      </c>
      <c r="E114" s="190"/>
      <c r="F114" s="191">
        <v>229.51</v>
      </c>
      <c r="G114" s="192">
        <f t="shared" si="5"/>
        <v>0</v>
      </c>
      <c r="H114" s="193">
        <f>ROUND(F114*报价汇总表3!$C$8,2)</f>
        <v>0</v>
      </c>
      <c r="I114" s="208"/>
      <c r="J114" s="210"/>
    </row>
    <row r="115" ht="54" customHeight="1" spans="1:10">
      <c r="A115" s="187" t="s">
        <v>278</v>
      </c>
      <c r="B115" s="188" t="s">
        <v>279</v>
      </c>
      <c r="C115" s="188" t="s">
        <v>280</v>
      </c>
      <c r="D115" s="197" t="s">
        <v>36</v>
      </c>
      <c r="E115" s="190"/>
      <c r="F115" s="191">
        <v>9.61</v>
      </c>
      <c r="G115" s="192">
        <f t="shared" si="5"/>
        <v>0</v>
      </c>
      <c r="H115" s="193">
        <f>ROUND(F115*报价汇总表3!$C$8,2)</f>
        <v>0</v>
      </c>
      <c r="I115" s="208"/>
      <c r="J115" s="210"/>
    </row>
    <row r="116" ht="33" customHeight="1" spans="1:10">
      <c r="A116" s="187" t="s">
        <v>281</v>
      </c>
      <c r="B116" s="188" t="s">
        <v>282</v>
      </c>
      <c r="C116" s="188"/>
      <c r="D116" s="197" t="s">
        <v>33</v>
      </c>
      <c r="E116" s="190"/>
      <c r="F116" s="191">
        <v>0</v>
      </c>
      <c r="G116" s="192">
        <f t="shared" si="5"/>
        <v>0</v>
      </c>
      <c r="H116" s="193"/>
      <c r="I116" s="208">
        <f>ROUND(E116*H116,0)</f>
        <v>0</v>
      </c>
      <c r="J116" s="210"/>
    </row>
    <row r="117" ht="38.1" customHeight="1" spans="1:10">
      <c r="A117" s="187" t="s">
        <v>283</v>
      </c>
      <c r="B117" s="188" t="s">
        <v>284</v>
      </c>
      <c r="C117" s="188" t="s">
        <v>285</v>
      </c>
      <c r="D117" s="197" t="s">
        <v>242</v>
      </c>
      <c r="E117" s="190"/>
      <c r="F117" s="191">
        <v>4.62</v>
      </c>
      <c r="G117" s="192">
        <f t="shared" si="5"/>
        <v>0</v>
      </c>
      <c r="H117" s="193">
        <f>ROUND(F117*报价汇总表3!$C$8,2)</f>
        <v>0</v>
      </c>
      <c r="I117" s="208"/>
      <c r="J117" s="210" t="s">
        <v>286</v>
      </c>
    </row>
    <row r="118" ht="36" customHeight="1" spans="1:10">
      <c r="A118" s="187" t="s">
        <v>287</v>
      </c>
      <c r="B118" s="195" t="s">
        <v>288</v>
      </c>
      <c r="C118" s="188"/>
      <c r="D118" s="197"/>
      <c r="E118" s="190"/>
      <c r="F118" s="191">
        <v>0</v>
      </c>
      <c r="G118" s="192">
        <f t="shared" si="5"/>
        <v>0</v>
      </c>
      <c r="H118" s="193"/>
      <c r="I118" s="208">
        <f>ROUND(E118*H118,0)</f>
        <v>0</v>
      </c>
      <c r="J118" s="210"/>
    </row>
    <row r="119" ht="48.95" customHeight="1" spans="1:10">
      <c r="A119" s="187" t="s">
        <v>289</v>
      </c>
      <c r="B119" s="195" t="s">
        <v>290</v>
      </c>
      <c r="C119" s="188" t="s">
        <v>291</v>
      </c>
      <c r="D119" s="197" t="s">
        <v>242</v>
      </c>
      <c r="E119" s="190"/>
      <c r="F119" s="191">
        <v>0.55</v>
      </c>
      <c r="G119" s="192">
        <f t="shared" si="5"/>
        <v>0</v>
      </c>
      <c r="H119" s="193">
        <f>ROUND(F119*报价汇总表3!$C$8,2)</f>
        <v>0</v>
      </c>
      <c r="I119" s="208"/>
      <c r="J119" s="210" t="s">
        <v>216</v>
      </c>
    </row>
    <row r="120" ht="42.95" customHeight="1" spans="1:10">
      <c r="A120" s="187" t="s">
        <v>292</v>
      </c>
      <c r="B120" s="195" t="s">
        <v>203</v>
      </c>
      <c r="C120" s="188"/>
      <c r="D120" s="197" t="s">
        <v>242</v>
      </c>
      <c r="E120" s="190"/>
      <c r="F120" s="191">
        <v>0</v>
      </c>
      <c r="G120" s="192">
        <f t="shared" si="5"/>
        <v>0</v>
      </c>
      <c r="H120" s="193"/>
      <c r="I120" s="208">
        <f>ROUND(E120*H120,0)</f>
        <v>0</v>
      </c>
      <c r="J120" s="210"/>
    </row>
    <row r="121" ht="96" customHeight="1" spans="1:10">
      <c r="A121" s="187" t="s">
        <v>293</v>
      </c>
      <c r="B121" s="198" t="s">
        <v>294</v>
      </c>
      <c r="C121" s="188" t="s">
        <v>259</v>
      </c>
      <c r="D121" s="197" t="s">
        <v>242</v>
      </c>
      <c r="E121" s="190"/>
      <c r="F121" s="191">
        <v>690.64</v>
      </c>
      <c r="G121" s="192">
        <f t="shared" si="5"/>
        <v>0</v>
      </c>
      <c r="H121" s="193">
        <f>ROUND(F121*报价汇总表3!$C$8,2)</f>
        <v>0</v>
      </c>
      <c r="I121" s="208"/>
      <c r="J121" s="210"/>
    </row>
    <row r="122" ht="26.1" customHeight="1" spans="1:10">
      <c r="A122" s="214" t="s">
        <v>295</v>
      </c>
      <c r="B122" s="178" t="s">
        <v>296</v>
      </c>
      <c r="C122" s="212"/>
      <c r="D122" s="215" t="s">
        <v>33</v>
      </c>
      <c r="E122" s="190"/>
      <c r="F122" s="191"/>
      <c r="G122" s="192">
        <f t="shared" si="5"/>
        <v>0</v>
      </c>
      <c r="H122" s="193"/>
      <c r="I122" s="208">
        <f>ROUND(E122*H122,0)</f>
        <v>0</v>
      </c>
      <c r="J122" s="223">
        <v>0</v>
      </c>
    </row>
    <row r="123" ht="26.1" customHeight="1" spans="1:10">
      <c r="A123" s="216" t="s">
        <v>297</v>
      </c>
      <c r="B123" s="217" t="s">
        <v>298</v>
      </c>
      <c r="C123" s="217"/>
      <c r="D123" s="218" t="s">
        <v>33</v>
      </c>
      <c r="E123" s="248"/>
      <c r="F123" s="249">
        <v>0</v>
      </c>
      <c r="G123" s="192">
        <f t="shared" si="5"/>
        <v>0</v>
      </c>
      <c r="H123" s="193"/>
      <c r="I123" s="208">
        <f>ROUND(E123*H123,0)</f>
        <v>0</v>
      </c>
      <c r="J123" s="224">
        <v>0</v>
      </c>
    </row>
    <row r="124" ht="26.1" customHeight="1" spans="1:10">
      <c r="A124" s="216" t="s">
        <v>299</v>
      </c>
      <c r="B124" s="217" t="s">
        <v>300</v>
      </c>
      <c r="C124" s="217" t="s">
        <v>301</v>
      </c>
      <c r="D124" s="218" t="s">
        <v>36</v>
      </c>
      <c r="E124" s="219">
        <v>11311</v>
      </c>
      <c r="F124" s="220">
        <v>5.84</v>
      </c>
      <c r="G124" s="192">
        <f t="shared" si="5"/>
        <v>66056</v>
      </c>
      <c r="H124" s="201"/>
      <c r="I124" s="208">
        <f>ROUND(E124*H124,0)</f>
        <v>0</v>
      </c>
      <c r="J124" s="224"/>
    </row>
    <row r="125" ht="26.1" customHeight="1" spans="1:10">
      <c r="A125" s="216" t="s">
        <v>302</v>
      </c>
      <c r="B125" s="217" t="s">
        <v>303</v>
      </c>
      <c r="C125" s="217" t="s">
        <v>301</v>
      </c>
      <c r="D125" s="218" t="s">
        <v>36</v>
      </c>
      <c r="E125" s="219"/>
      <c r="F125" s="220">
        <v>10.28</v>
      </c>
      <c r="G125" s="192">
        <f t="shared" si="5"/>
        <v>0</v>
      </c>
      <c r="H125" s="193">
        <f>ROUND(F125*报价汇总表3!$C$8,2)</f>
        <v>0</v>
      </c>
      <c r="I125" s="208"/>
      <c r="J125" s="224"/>
    </row>
    <row r="126" ht="33.95" customHeight="1" spans="1:10">
      <c r="A126" s="216" t="s">
        <v>304</v>
      </c>
      <c r="B126" s="217" t="s">
        <v>305</v>
      </c>
      <c r="C126" s="217" t="s">
        <v>301</v>
      </c>
      <c r="D126" s="218" t="s">
        <v>36</v>
      </c>
      <c r="E126" s="219"/>
      <c r="F126" s="221">
        <v>6</v>
      </c>
      <c r="G126" s="192">
        <f t="shared" si="5"/>
        <v>0</v>
      </c>
      <c r="H126" s="193">
        <f>ROUND(F126*报价汇总表3!$C$8,2)</f>
        <v>0</v>
      </c>
      <c r="I126" s="208"/>
      <c r="J126" s="224"/>
    </row>
    <row r="127" ht="30" customHeight="1" spans="1:10">
      <c r="A127" s="216" t="s">
        <v>306</v>
      </c>
      <c r="B127" s="217" t="s">
        <v>307</v>
      </c>
      <c r="C127" s="217" t="s">
        <v>301</v>
      </c>
      <c r="D127" s="218" t="s">
        <v>36</v>
      </c>
      <c r="E127" s="219"/>
      <c r="F127" s="222">
        <v>24.8</v>
      </c>
      <c r="G127" s="192">
        <f t="shared" si="5"/>
        <v>0</v>
      </c>
      <c r="H127" s="193">
        <f>ROUND(F127*报价汇总表3!$C$8,2)</f>
        <v>0</v>
      </c>
      <c r="I127" s="208"/>
      <c r="J127" s="224"/>
    </row>
    <row r="128" ht="36" customHeight="1" spans="1:10">
      <c r="A128" s="216" t="s">
        <v>308</v>
      </c>
      <c r="B128" s="217" t="s">
        <v>309</v>
      </c>
      <c r="C128" s="217"/>
      <c r="D128" s="218" t="s">
        <v>33</v>
      </c>
      <c r="E128" s="219"/>
      <c r="F128" s="220">
        <v>0</v>
      </c>
      <c r="G128" s="192">
        <f t="shared" si="5"/>
        <v>0</v>
      </c>
      <c r="H128" s="193"/>
      <c r="I128" s="208">
        <f>ROUND(E128*H128,0)</f>
        <v>0</v>
      </c>
      <c r="J128" s="224">
        <v>0</v>
      </c>
    </row>
    <row r="129" ht="69" customHeight="1" spans="1:10">
      <c r="A129" s="216" t="s">
        <v>310</v>
      </c>
      <c r="B129" s="217" t="s">
        <v>311</v>
      </c>
      <c r="C129" s="217" t="s">
        <v>312</v>
      </c>
      <c r="D129" s="218" t="s">
        <v>36</v>
      </c>
      <c r="E129" s="219">
        <v>25000</v>
      </c>
      <c r="F129" s="220">
        <v>9.13</v>
      </c>
      <c r="G129" s="192">
        <f t="shared" si="5"/>
        <v>228250</v>
      </c>
      <c r="H129" s="201"/>
      <c r="I129" s="208">
        <f>ROUND(E129*H129,0)</f>
        <v>0</v>
      </c>
      <c r="J129" s="232" t="s">
        <v>313</v>
      </c>
    </row>
    <row r="130" ht="33.95" customHeight="1" spans="1:10">
      <c r="A130" s="216" t="s">
        <v>314</v>
      </c>
      <c r="B130" s="217" t="s">
        <v>315</v>
      </c>
      <c r="C130" s="217"/>
      <c r="D130" s="218" t="s">
        <v>33</v>
      </c>
      <c r="E130" s="219"/>
      <c r="F130" s="220">
        <v>0</v>
      </c>
      <c r="G130" s="192">
        <f t="shared" si="5"/>
        <v>0</v>
      </c>
      <c r="H130" s="193"/>
      <c r="I130" s="208">
        <f>ROUND(E130*H130,0)</f>
        <v>0</v>
      </c>
      <c r="J130" s="232"/>
    </row>
    <row r="131" ht="54" customHeight="1" spans="1:10">
      <c r="A131" s="216" t="s">
        <v>316</v>
      </c>
      <c r="B131" s="217" t="s">
        <v>317</v>
      </c>
      <c r="C131" s="217" t="s">
        <v>312</v>
      </c>
      <c r="D131" s="218" t="s">
        <v>36</v>
      </c>
      <c r="E131" s="219"/>
      <c r="F131" s="220">
        <v>6.32</v>
      </c>
      <c r="G131" s="192">
        <f t="shared" si="5"/>
        <v>0</v>
      </c>
      <c r="H131" s="193">
        <f>ROUND(F131*报价汇总表3!$C$8,2)</f>
        <v>0</v>
      </c>
      <c r="I131" s="208"/>
      <c r="J131" s="232" t="s">
        <v>318</v>
      </c>
    </row>
    <row r="132" ht="50.1" customHeight="1" spans="1:10">
      <c r="A132" s="216" t="s">
        <v>319</v>
      </c>
      <c r="B132" s="217" t="s">
        <v>320</v>
      </c>
      <c r="C132" s="217" t="s">
        <v>312</v>
      </c>
      <c r="D132" s="218" t="s">
        <v>36</v>
      </c>
      <c r="E132" s="219"/>
      <c r="F132" s="220">
        <v>9.13</v>
      </c>
      <c r="G132" s="192">
        <f t="shared" si="5"/>
        <v>0</v>
      </c>
      <c r="H132" s="193">
        <f>ROUND(F132*报价汇总表3!$C$8,2)</f>
        <v>0</v>
      </c>
      <c r="I132" s="208"/>
      <c r="J132" s="232" t="s">
        <v>321</v>
      </c>
    </row>
    <row r="133" ht="30.95" customHeight="1" spans="1:10">
      <c r="A133" s="216" t="s">
        <v>322</v>
      </c>
      <c r="B133" s="217" t="s">
        <v>323</v>
      </c>
      <c r="C133" s="217"/>
      <c r="D133" s="218" t="s">
        <v>33</v>
      </c>
      <c r="E133" s="219"/>
      <c r="F133" s="220">
        <v>0</v>
      </c>
      <c r="G133" s="192">
        <f t="shared" si="5"/>
        <v>0</v>
      </c>
      <c r="H133" s="193"/>
      <c r="I133" s="208">
        <f>ROUND(E133*H133,0)</f>
        <v>0</v>
      </c>
      <c r="J133" s="232"/>
    </row>
    <row r="134" ht="30" customHeight="1" spans="1:10">
      <c r="A134" s="216" t="s">
        <v>324</v>
      </c>
      <c r="B134" s="217" t="s">
        <v>325</v>
      </c>
      <c r="C134" s="217"/>
      <c r="D134" s="218" t="s">
        <v>33</v>
      </c>
      <c r="E134" s="219"/>
      <c r="F134" s="220">
        <v>0</v>
      </c>
      <c r="G134" s="192">
        <f t="shared" si="5"/>
        <v>0</v>
      </c>
      <c r="H134" s="193"/>
      <c r="I134" s="208">
        <f>ROUND(E134*H134,0)</f>
        <v>0</v>
      </c>
      <c r="J134" s="232"/>
    </row>
    <row r="135" ht="75.95" customHeight="1" spans="1:10">
      <c r="A135" s="216" t="s">
        <v>326</v>
      </c>
      <c r="B135" s="217" t="s">
        <v>327</v>
      </c>
      <c r="C135" s="217" t="s">
        <v>312</v>
      </c>
      <c r="D135" s="218" t="s">
        <v>36</v>
      </c>
      <c r="E135" s="219"/>
      <c r="F135" s="220">
        <v>20.95</v>
      </c>
      <c r="G135" s="192">
        <f t="shared" si="5"/>
        <v>0</v>
      </c>
      <c r="H135" s="193">
        <f>ROUND(F135*报价汇总表3!$C$8,2)</f>
        <v>0</v>
      </c>
      <c r="I135" s="208"/>
      <c r="J135" s="232" t="s">
        <v>328</v>
      </c>
    </row>
    <row r="136" ht="63" customHeight="1" spans="1:10">
      <c r="A136" s="216" t="s">
        <v>329</v>
      </c>
      <c r="B136" s="217" t="s">
        <v>330</v>
      </c>
      <c r="C136" s="217" t="s">
        <v>312</v>
      </c>
      <c r="D136" s="218" t="s">
        <v>36</v>
      </c>
      <c r="E136" s="219"/>
      <c r="F136" s="220">
        <v>9.13</v>
      </c>
      <c r="G136" s="192">
        <f t="shared" si="5"/>
        <v>0</v>
      </c>
      <c r="H136" s="193">
        <f>ROUND(F136*报价汇总表3!$C$8,2)</f>
        <v>0</v>
      </c>
      <c r="I136" s="208"/>
      <c r="J136" s="232" t="s">
        <v>331</v>
      </c>
    </row>
    <row r="137" ht="78.95" customHeight="1" spans="1:10">
      <c r="A137" s="216" t="s">
        <v>332</v>
      </c>
      <c r="B137" s="217" t="s">
        <v>333</v>
      </c>
      <c r="C137" s="217" t="s">
        <v>312</v>
      </c>
      <c r="D137" s="218" t="s">
        <v>36</v>
      </c>
      <c r="E137" s="219">
        <v>814</v>
      </c>
      <c r="F137" s="220">
        <v>20.95</v>
      </c>
      <c r="G137" s="192">
        <f t="shared" si="5"/>
        <v>17053</v>
      </c>
      <c r="H137" s="201"/>
      <c r="I137" s="208">
        <f>ROUND(E137*H137,0)</f>
        <v>0</v>
      </c>
      <c r="J137" s="232" t="s">
        <v>328</v>
      </c>
    </row>
    <row r="138" ht="78" customHeight="1" spans="1:10">
      <c r="A138" s="216" t="s">
        <v>334</v>
      </c>
      <c r="B138" s="217" t="s">
        <v>335</v>
      </c>
      <c r="C138" s="217" t="s">
        <v>312</v>
      </c>
      <c r="D138" s="218" t="s">
        <v>36</v>
      </c>
      <c r="E138" s="219"/>
      <c r="F138" s="220">
        <v>20.95</v>
      </c>
      <c r="G138" s="192"/>
      <c r="H138" s="193">
        <f>ROUND(F138*报价汇总表3!$C$8,2)</f>
        <v>0</v>
      </c>
      <c r="I138" s="208"/>
      <c r="J138" s="232" t="s">
        <v>328</v>
      </c>
    </row>
    <row r="139" ht="65.1" customHeight="1" spans="1:10">
      <c r="A139" s="216" t="s">
        <v>336</v>
      </c>
      <c r="B139" s="217" t="s">
        <v>337</v>
      </c>
      <c r="C139" s="217"/>
      <c r="D139" s="218" t="s">
        <v>36</v>
      </c>
      <c r="E139" s="219"/>
      <c r="F139" s="220">
        <v>17.13</v>
      </c>
      <c r="G139" s="192"/>
      <c r="H139" s="193">
        <f>ROUND(F139*报价汇总表3!$C$8,2)</f>
        <v>0</v>
      </c>
      <c r="I139" s="208"/>
      <c r="J139" s="232" t="s">
        <v>338</v>
      </c>
    </row>
    <row r="140" s="146" customFormat="1" ht="27.95" customHeight="1" spans="1:10">
      <c r="A140" s="225" t="s">
        <v>339</v>
      </c>
      <c r="B140" s="226"/>
      <c r="C140" s="226"/>
      <c r="D140" s="227"/>
      <c r="E140" s="228"/>
      <c r="F140" s="229"/>
      <c r="G140" s="230">
        <f>SUM(G4:G139)</f>
        <v>973926</v>
      </c>
      <c r="H140" s="231"/>
      <c r="I140" s="230">
        <f>SUM(I4:I139)</f>
        <v>0</v>
      </c>
      <c r="J140" s="233"/>
    </row>
  </sheetData>
  <sheetProtection password="CF4A" sheet="1" selectLockedCells="1" objects="1"/>
  <autoFilter ref="A1:J140">
    <extLst/>
  </autoFilter>
  <mergeCells count="3">
    <mergeCell ref="A1:J1"/>
    <mergeCell ref="A2:J2"/>
    <mergeCell ref="A140:C140"/>
  </mergeCells>
  <dataValidations count="1">
    <dataValidation type="decimal" operator="between" allowBlank="1" showInputMessage="1" showErrorMessage="1" sqref="H10 H11 H21 H30 H43 H48 H52 H66 H73 H76 H82 H91 H104 H107 H113 H116 H118 H120 H137 H15:H16 H26:H27 H33:H34 H39:H40 H55:H63 H68:H71 H79:H80 H85:H86 H88:H89 H95:H97 H110:H111 H122:H124 H128:H130 H133:H134">
      <formula1>0</formula1>
      <formula2>F10</formula2>
    </dataValidation>
  </dataValidations>
  <printOptions horizontalCentered="1"/>
  <pageMargins left="0.590277777777778" right="0.196527777777778" top="0.550694444444444" bottom="0.550694444444444" header="0.314583333333333" footer="0.314583333333333"/>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32</vt:i4>
      </vt:variant>
    </vt:vector>
  </HeadingPairs>
  <TitlesOfParts>
    <vt:vector size="32" baseType="lpstr">
      <vt:lpstr>封面及清单说明</vt:lpstr>
      <vt:lpstr>报价汇总表1</vt:lpstr>
      <vt:lpstr>1-长沙劳务</vt:lpstr>
      <vt:lpstr>1-长沙设备</vt:lpstr>
      <vt:lpstr>报价汇总表2</vt:lpstr>
      <vt:lpstr>2-株洲劳务</vt:lpstr>
      <vt:lpstr>2-株洲设备</vt:lpstr>
      <vt:lpstr>报价汇总表3</vt:lpstr>
      <vt:lpstr>3-岳阳劳务</vt:lpstr>
      <vt:lpstr>3-岳阳设备</vt:lpstr>
      <vt:lpstr>报价汇总表4</vt:lpstr>
      <vt:lpstr>4-益阳劳务</vt:lpstr>
      <vt:lpstr>4-益阳设备</vt:lpstr>
      <vt:lpstr>报价汇总表5</vt:lpstr>
      <vt:lpstr>5-常德劳务</vt:lpstr>
      <vt:lpstr>5-常德设备 </vt:lpstr>
      <vt:lpstr>报价汇总表6</vt:lpstr>
      <vt:lpstr>6-张家界劳务</vt:lpstr>
      <vt:lpstr>6-张家界设备 </vt:lpstr>
      <vt:lpstr>报价汇总表7</vt:lpstr>
      <vt:lpstr>7-怀化劳务</vt:lpstr>
      <vt:lpstr>7-怀化设备</vt:lpstr>
      <vt:lpstr>报价汇总表8</vt:lpstr>
      <vt:lpstr>8-湘西劳务</vt:lpstr>
      <vt:lpstr>8-湘西设备</vt:lpstr>
      <vt:lpstr>报价汇总表9</vt:lpstr>
      <vt:lpstr>9-娄底劳务</vt:lpstr>
      <vt:lpstr>9-娄底设备 </vt:lpstr>
      <vt:lpstr>报价汇总表10</vt:lpstr>
      <vt:lpstr>10-长沙超表处</vt:lpstr>
      <vt:lpstr>报价汇总表11</vt:lpstr>
      <vt:lpstr>11-超粘磨耗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2015-06-05T18:17:00Z</dcterms:created>
  <cp:lastPrinted>2022-06-07T09:01:00Z</cp:lastPrinted>
  <dcterms:modified xsi:type="dcterms:W3CDTF">2022-06-10T01:57:26Z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2052-11.1.0.11805</vt:lpwstr>
  </property>
  <property fmtid="{D5CDD505-2E9C-101B-9397-08002B2CF9AE}" pid="3" name="ICV">
    <vt:lpwstr>6AF32681A5F241BF9D9ACE5C62DE01FE</vt:lpwstr>
  </property>
  <property fmtid="{D5CDD505-2E9C-101B-9397-08002B2CF9AE}" pid="4" name="KSOReadingLayout">
    <vt:bool>true</vt:bool>
  </property>
</Properties>
</file>